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89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G89" i="1"/>
  <c r="G41" i="1"/>
  <c r="G20" i="1"/>
  <c r="F142" i="1"/>
  <c r="E142" i="1"/>
  <c r="G39" i="1"/>
  <c r="G104" i="1" l="1"/>
  <c r="G67" i="1" l="1"/>
  <c r="F141" i="1" l="1"/>
  <c r="E141" i="1"/>
  <c r="G78" i="1"/>
  <c r="G101" i="1" l="1"/>
  <c r="G96" i="1"/>
  <c r="G30" i="1"/>
  <c r="G125" i="1"/>
  <c r="G59" i="1"/>
  <c r="G82" i="1"/>
  <c r="G119" i="1"/>
  <c r="G126" i="1"/>
  <c r="G127" i="1"/>
  <c r="G128" i="1"/>
  <c r="G129" i="1"/>
  <c r="G130" i="1"/>
  <c r="G131" i="1"/>
  <c r="G132" i="1"/>
  <c r="G133" i="1"/>
  <c r="G134" i="1"/>
  <c r="G75" i="1"/>
  <c r="G72" i="1"/>
  <c r="G80" i="1"/>
  <c r="G116" i="1"/>
  <c r="F140" i="1"/>
  <c r="E140" i="1"/>
  <c r="E139" i="1"/>
  <c r="G137" i="1"/>
  <c r="G136" i="1"/>
  <c r="G135" i="1"/>
  <c r="G124" i="1"/>
  <c r="G123" i="1"/>
  <c r="G122" i="1"/>
  <c r="G121" i="1"/>
  <c r="G120" i="1"/>
  <c r="G118" i="1"/>
  <c r="G117" i="1"/>
  <c r="G115" i="1"/>
  <c r="G114" i="1"/>
  <c r="G113" i="1"/>
  <c r="G112" i="1"/>
  <c r="G111" i="1"/>
  <c r="G110" i="1"/>
  <c r="G109" i="1"/>
  <c r="G108" i="1"/>
  <c r="G107" i="1"/>
  <c r="G103" i="1"/>
  <c r="G102" i="1"/>
  <c r="G100" i="1"/>
  <c r="G99" i="1"/>
  <c r="G98" i="1"/>
  <c r="G97" i="1"/>
  <c r="G95" i="1"/>
  <c r="G94" i="1"/>
  <c r="H94" i="1" s="1"/>
  <c r="G93" i="1"/>
  <c r="H93" i="1" s="1"/>
  <c r="G92" i="1"/>
  <c r="G88" i="1"/>
  <c r="G87" i="1"/>
  <c r="G86" i="1"/>
  <c r="G85" i="1"/>
  <c r="G83" i="1"/>
  <c r="H83" i="1" s="1"/>
  <c r="G81" i="1"/>
  <c r="G79" i="1"/>
  <c r="G77" i="1"/>
  <c r="H77" i="1" s="1"/>
  <c r="G76" i="1"/>
  <c r="G74" i="1"/>
  <c r="G71" i="1"/>
  <c r="G70" i="1"/>
  <c r="G69" i="1"/>
  <c r="G68" i="1"/>
  <c r="G66" i="1"/>
  <c r="G65" i="1"/>
  <c r="G64" i="1"/>
  <c r="G63" i="1"/>
  <c r="G62" i="1"/>
  <c r="G61" i="1"/>
  <c r="G60" i="1"/>
  <c r="G58" i="1"/>
  <c r="G56" i="1"/>
  <c r="G55" i="1"/>
  <c r="G49" i="1"/>
  <c r="H49" i="1" s="1"/>
  <c r="G46" i="1"/>
  <c r="H46" i="1" s="1"/>
  <c r="G45" i="1"/>
  <c r="H45" i="1" s="1"/>
  <c r="G44" i="1"/>
  <c r="H44" i="1" s="1"/>
  <c r="G40" i="1"/>
  <c r="G37" i="1"/>
  <c r="G36" i="1"/>
  <c r="G34" i="1"/>
  <c r="G33" i="1"/>
  <c r="G32" i="1"/>
  <c r="G31" i="1"/>
  <c r="G29" i="1"/>
  <c r="G28" i="1"/>
  <c r="G27" i="1"/>
  <c r="G26" i="1"/>
  <c r="G25" i="1"/>
  <c r="H25" i="1" s="1"/>
  <c r="G24" i="1"/>
  <c r="H24" i="1" s="1"/>
  <c r="G23" i="1"/>
  <c r="G22" i="1"/>
  <c r="G21" i="1"/>
  <c r="H21" i="1" s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H6" i="1" s="1"/>
  <c r="G5" i="1"/>
  <c r="G4" i="1"/>
  <c r="H124" i="1" l="1"/>
  <c r="H37" i="1"/>
  <c r="H18" i="1"/>
  <c r="H65" i="1"/>
  <c r="H85" i="1"/>
  <c r="H97" i="1"/>
  <c r="H31" i="1"/>
  <c r="H71" i="1"/>
  <c r="H126" i="1"/>
  <c r="H11" i="1"/>
  <c r="H22" i="1"/>
  <c r="H116" i="1"/>
  <c r="H27" i="1"/>
  <c r="H95" i="1"/>
  <c r="H78" i="1"/>
  <c r="H59" i="1"/>
  <c r="H133" i="1"/>
  <c r="H128" i="1"/>
  <c r="H120" i="1"/>
  <c r="H55" i="1"/>
  <c r="H68" i="1"/>
  <c r="H4" i="1"/>
  <c r="H135" i="1"/>
  <c r="H62" i="1"/>
  <c r="H122" i="1"/>
  <c r="H107" i="1"/>
  <c r="H26" i="1"/>
  <c r="G142" i="1"/>
  <c r="H8" i="1"/>
  <c r="G141" i="1"/>
  <c r="E143" i="1"/>
  <c r="F143" i="1"/>
  <c r="G140" i="1"/>
  <c r="G143" i="1" l="1"/>
</calcChain>
</file>

<file path=xl/sharedStrings.xml><?xml version="1.0" encoding="utf-8"?>
<sst xmlns="http://schemas.openxmlformats.org/spreadsheetml/2006/main" count="298" uniqueCount="203">
  <si>
    <t>FORMACIÓN PROFESIONAL</t>
  </si>
  <si>
    <t>1º</t>
  </si>
  <si>
    <t>2º</t>
  </si>
  <si>
    <t>Familia Profesional</t>
  </si>
  <si>
    <t>Grado</t>
  </si>
  <si>
    <t>Rama</t>
  </si>
  <si>
    <t>Centro</t>
  </si>
  <si>
    <t>Alumnes</t>
  </si>
  <si>
    <t>Totales</t>
  </si>
  <si>
    <t>Agraria</t>
  </si>
  <si>
    <t>Básica</t>
  </si>
  <si>
    <t>T.B. Agrojardinería y C. Florales</t>
  </si>
  <si>
    <t xml:space="preserve">I.E.S. Montserrat Roig </t>
  </si>
  <si>
    <t>I.E.S. La Torreta</t>
  </si>
  <si>
    <t>Medio</t>
  </si>
  <si>
    <t>Administración y Gestión</t>
  </si>
  <si>
    <t>T.B.Servicios Administrativos</t>
  </si>
  <si>
    <t>Centro S. J. Calasanz</t>
  </si>
  <si>
    <t>I.E.S. Sixto Marco</t>
  </si>
  <si>
    <t>I.E.S. Torrellano</t>
  </si>
  <si>
    <t xml:space="preserve">T. Gestión Administativa </t>
  </si>
  <si>
    <t>I.E.S. Severo Ochoa</t>
  </si>
  <si>
    <t>Superior</t>
  </si>
  <si>
    <t>T.S. Administración y Finanzas</t>
  </si>
  <si>
    <t>Artes Gráficas</t>
  </si>
  <si>
    <t>T. B. Artes Gráficas</t>
  </si>
  <si>
    <t>T. Impresión Gráfica</t>
  </si>
  <si>
    <t>T. Preimpresión Digital</t>
  </si>
  <si>
    <t>I.E.S. Carrús</t>
  </si>
  <si>
    <t>Diseño y Edición de publicaciones Impresas y multimedia</t>
  </si>
  <si>
    <t>Act. Físicas y Deportivas</t>
  </si>
  <si>
    <t>I.E.S. Montserrat Roig</t>
  </si>
  <si>
    <t>Comercio y Márqueting</t>
  </si>
  <si>
    <t>T.B.Servicios Comerciales</t>
  </si>
  <si>
    <t>Joanot Martorell</t>
  </si>
  <si>
    <t>I.E.S. Victoria Kent</t>
  </si>
  <si>
    <t>C.C. S.J. Calasanz</t>
  </si>
  <si>
    <t>T. Actividades Comerciales (LOE)</t>
  </si>
  <si>
    <t>C.C. Lope de Vega</t>
  </si>
  <si>
    <t xml:space="preserve">Centro Ripollés  LOE)    (M/T)
                           </t>
  </si>
  <si>
    <t>Transporte y Logística</t>
  </si>
  <si>
    <t>Comercio Internacional</t>
  </si>
  <si>
    <t>Marketing y Publicidad</t>
  </si>
  <si>
    <t>I.E.S. Severo Ochoa (LOE)</t>
  </si>
  <si>
    <t>Fabricación Mecánica</t>
  </si>
  <si>
    <t>Faqbricación de Elementos Metálicos</t>
  </si>
  <si>
    <t>C.C. S. J. Artesano</t>
  </si>
  <si>
    <t>Totals</t>
  </si>
  <si>
    <t>Electricidad y Electrónica</t>
  </si>
  <si>
    <t>T.B Electricidad y Electrónica</t>
  </si>
  <si>
    <t>I.E.S. Cayetano S.</t>
  </si>
  <si>
    <t xml:space="preserve">I.E.S. Sixto Marco </t>
  </si>
  <si>
    <t>Centro S. J. Artesano</t>
  </si>
  <si>
    <t>T. Instalaciones Eléctricas y Automáticas</t>
  </si>
  <si>
    <t>T Instaciones de Telecomunicaciones</t>
  </si>
  <si>
    <t xml:space="preserve">I.E.S. La Torreta </t>
  </si>
  <si>
    <t>T.S. Sistemas Electrónicos y Automatizados</t>
  </si>
  <si>
    <t>Hostelería y Turismo</t>
  </si>
  <si>
    <t>Básico</t>
  </si>
  <si>
    <t>Cocina y Restauración</t>
  </si>
  <si>
    <t>I.E.S. Tirant Lo Blanc</t>
  </si>
  <si>
    <t>Alojamiento y Lavandería</t>
  </si>
  <si>
    <t>I.E.S. Cayetano Sempere</t>
  </si>
  <si>
    <t>Imagen Personal</t>
  </si>
  <si>
    <t>T. B. Peluquería y Estética</t>
  </si>
  <si>
    <t>I.E.S. Pere Ibarra</t>
  </si>
  <si>
    <t xml:space="preserve">Peluquería y Cosmética Capilar     </t>
  </si>
  <si>
    <t>T. Estética y Belleza</t>
  </si>
  <si>
    <t>Industrias Alimentarias</t>
  </si>
  <si>
    <t xml:space="preserve">T.P.B. Industrias Alimentarias </t>
  </si>
  <si>
    <t>I.E.S. Nit Alba</t>
  </si>
  <si>
    <t>Informática y Comunicaciones</t>
  </si>
  <si>
    <t>Informática de oficina</t>
  </si>
  <si>
    <t>I.E.S. Tirant lo Blanc</t>
  </si>
  <si>
    <t>I.E.S. La Asunción</t>
  </si>
  <si>
    <t>Sistema Microinformático y Redes</t>
  </si>
  <si>
    <t xml:space="preserve">Severo O. </t>
  </si>
  <si>
    <t>Admón. Sist. informát. y Redes</t>
  </si>
  <si>
    <t xml:space="preserve">IES Severo Ochoa    </t>
  </si>
  <si>
    <t>Desarrollo de Aplicaciones Web</t>
  </si>
  <si>
    <t>Desarrollo Aplicaciones Multiplataforma (DAM)</t>
  </si>
  <si>
    <t>Instalaciones y Mantenimiento</t>
  </si>
  <si>
    <t>PFCB</t>
  </si>
  <si>
    <t>Opera. Fontaneria y climatización</t>
  </si>
  <si>
    <t>Ayuntamiento</t>
  </si>
  <si>
    <t>Mantenimiento Electromecánico</t>
  </si>
  <si>
    <t>Mecatrónica Industrial</t>
  </si>
  <si>
    <t>Servicios Socioculturales y a la Comunidad</t>
  </si>
  <si>
    <t>T. Atención a personas en situación de dependencia</t>
  </si>
  <si>
    <t>Mediación Comunicativa</t>
  </si>
  <si>
    <t>Animación Sociocultural  y Turística (LOE)</t>
  </si>
  <si>
    <t xml:space="preserve">Integración Social </t>
  </si>
  <si>
    <t>T.S. Educación Infantil  (LOE)</t>
  </si>
  <si>
    <t>Sanidad</t>
  </si>
  <si>
    <t>T. Cuidados Auxiliares de Enfermería</t>
  </si>
  <si>
    <t>La Torreta. (Logse)</t>
  </si>
  <si>
    <t>T. Farmacia y Parafarmacia</t>
  </si>
  <si>
    <t>T. Emergencias Sanitarias</t>
  </si>
  <si>
    <t>T. S. Laboratorio Biomédico</t>
  </si>
  <si>
    <t xml:space="preserve">T.S. Documentación y Admón. Clinica </t>
  </si>
  <si>
    <t>Textil Confec. Y Piel</t>
  </si>
  <si>
    <t>T.B. Arreglo y reparación de artículos textiles y de piel</t>
  </si>
  <si>
    <t>IES Sixto Marco</t>
  </si>
  <si>
    <t>T. Confección y Moda</t>
  </si>
  <si>
    <t>T. Calzado Complementos Moda (LOE) DUAL</t>
  </si>
  <si>
    <t>Transporte y Mantenimiento de Vehículos</t>
  </si>
  <si>
    <t>T.B. Mantenimiento de vehículos</t>
  </si>
  <si>
    <t>I.E.S La Torreta</t>
  </si>
  <si>
    <t>C.C. S.J. Artesano</t>
  </si>
  <si>
    <t>T. Carrocería</t>
  </si>
  <si>
    <t xml:space="preserve"> La Torreta   </t>
  </si>
  <si>
    <t>Electromecánica vehíc. automóviles</t>
  </si>
  <si>
    <t>Automoción</t>
  </si>
  <si>
    <t>IES La Torreta</t>
  </si>
  <si>
    <t>Organización Doméstica</t>
  </si>
  <si>
    <t>I.E.S Victoria Kent</t>
  </si>
  <si>
    <t>Madera, Mueble y Corcho</t>
  </si>
  <si>
    <t>I.E.S Joanot Martorell</t>
  </si>
  <si>
    <t>Calzado</t>
  </si>
  <si>
    <t>I.E.S Sixto Marco</t>
  </si>
  <si>
    <t>Todos</t>
  </si>
  <si>
    <t xml:space="preserve">Medio </t>
  </si>
  <si>
    <t>Centros</t>
  </si>
  <si>
    <t>Curs 2022/23</t>
  </si>
  <si>
    <t>Mecanizado</t>
  </si>
  <si>
    <t>Cayetano Sempere</t>
  </si>
  <si>
    <t>Energía y agua</t>
  </si>
  <si>
    <t>Eficiencia energética y energía solar térmica</t>
  </si>
  <si>
    <t>I.E.S Cayetano Sempere</t>
  </si>
  <si>
    <t>Prótesis Dental</t>
  </si>
  <si>
    <t>C.C. Carmelitas</t>
  </si>
  <si>
    <t>Inespa</t>
  </si>
  <si>
    <t>Mantenimiento Electrónico</t>
  </si>
  <si>
    <t>Paisajismo y Medio rural</t>
  </si>
  <si>
    <t>Guía en el medio natural y de tiempo libre</t>
  </si>
  <si>
    <t>Enseñanza y animación sociodeportiva</t>
  </si>
  <si>
    <t>I.E.S Monserrat Roig</t>
  </si>
  <si>
    <t>T.S Dietética</t>
  </si>
  <si>
    <t>I.E.S Nit de l'alba</t>
  </si>
  <si>
    <t>Robótica</t>
  </si>
  <si>
    <t>Matronaje y Moda</t>
  </si>
  <si>
    <t>T.B. procesos comerciales</t>
  </si>
  <si>
    <t>IES Victoria kent</t>
  </si>
  <si>
    <t>IES Victoria Kent</t>
  </si>
  <si>
    <t>Atencion a personas en sit dependencia  semipresencial</t>
  </si>
  <si>
    <t>Integración Social SP</t>
  </si>
  <si>
    <t>Gestión de alojamientos turísticos</t>
  </si>
  <si>
    <t>CC San José de Calasanz</t>
  </si>
  <si>
    <t>Gestión de ventas y espacios comerciales</t>
  </si>
  <si>
    <t>IES Severo Ochoa</t>
  </si>
  <si>
    <t>Desarrollo Aplicaciones Multiplataforma (DAM) SEMI</t>
  </si>
  <si>
    <t>Especializacion</t>
  </si>
  <si>
    <t>Ciberseguridad</t>
  </si>
  <si>
    <t>Inteligencia Artificial y BIG DATA</t>
  </si>
  <si>
    <t>Comunicación gráfica y audiovisual</t>
  </si>
  <si>
    <t>Diseño de cómic</t>
  </si>
  <si>
    <t>IES Misteri d'Elx</t>
  </si>
  <si>
    <t>Gráfica interactiva</t>
  </si>
  <si>
    <t>ESCOLARIZACIÓN FORMACIÓN PROFESIONAL EN ELCHE CURSO 2022/2023</t>
  </si>
  <si>
    <r>
      <t xml:space="preserve">T. Jardinería y Floristería </t>
    </r>
    <r>
      <rPr>
        <b/>
        <sz val="12"/>
        <rFont val="Calibri"/>
        <family val="2"/>
        <scheme val="minor"/>
      </rPr>
      <t>(Dual)</t>
    </r>
  </si>
  <si>
    <r>
      <t>I.E.S Sixto Marco (LOE)</t>
    </r>
    <r>
      <rPr>
        <b/>
        <sz val="12"/>
        <rFont val="Calibri"/>
        <family val="2"/>
        <scheme val="minor"/>
      </rPr>
      <t xml:space="preserve"> Dual</t>
    </r>
  </si>
  <si>
    <r>
      <t xml:space="preserve">C.C. S.J. Calasanz  </t>
    </r>
    <r>
      <rPr>
        <b/>
        <sz val="12"/>
        <rFont val="Calibri"/>
        <family val="2"/>
        <scheme val="minor"/>
      </rPr>
      <t>Dual</t>
    </r>
  </si>
  <si>
    <r>
      <t xml:space="preserve">C.C. Europa (LOE) </t>
    </r>
    <r>
      <rPr>
        <b/>
        <sz val="12"/>
        <rFont val="Calibri"/>
        <family val="2"/>
        <scheme val="minor"/>
      </rPr>
      <t>Dual</t>
    </r>
  </si>
  <si>
    <r>
      <t xml:space="preserve">C.C. Lope de Vega (M/T)  </t>
    </r>
    <r>
      <rPr>
        <b/>
        <sz val="12"/>
        <rFont val="Calibri"/>
        <family val="2"/>
        <scheme val="minor"/>
      </rPr>
      <t>Dual</t>
    </r>
  </si>
  <si>
    <r>
      <t xml:space="preserve">C.C. Ripollés  (LOE)  </t>
    </r>
    <r>
      <rPr>
        <b/>
        <sz val="12"/>
        <rFont val="Calibri"/>
        <family val="2"/>
        <scheme val="minor"/>
      </rPr>
      <t>Dual</t>
    </r>
    <r>
      <rPr>
        <sz val="12"/>
        <color indexed="8"/>
        <rFont val="Calibri"/>
        <family val="2"/>
        <scheme val="minor"/>
      </rPr>
      <t xml:space="preserve"> (M/T)                        </t>
    </r>
  </si>
  <si>
    <r>
      <t xml:space="preserve">C.C. S.J. Artesano  </t>
    </r>
    <r>
      <rPr>
        <b/>
        <sz val="12"/>
        <rFont val="Calibri"/>
        <family val="2"/>
        <scheme val="minor"/>
      </rPr>
      <t>Dual</t>
    </r>
  </si>
  <si>
    <r>
      <t xml:space="preserve">I.E.S Sixto Marco (LOE) </t>
    </r>
    <r>
      <rPr>
        <b/>
        <sz val="12"/>
        <rFont val="Calibri"/>
        <family val="2"/>
        <scheme val="minor"/>
      </rPr>
      <t>Dual</t>
    </r>
    <r>
      <rPr>
        <sz val="12"/>
        <rFont val="Calibri"/>
        <family val="2"/>
        <scheme val="minor"/>
      </rPr>
      <t xml:space="preserve"> (M/T)</t>
    </r>
  </si>
  <si>
    <r>
      <t xml:space="preserve">I.E.S Severo Ochoa </t>
    </r>
    <r>
      <rPr>
        <b/>
        <sz val="12"/>
        <rFont val="Calibri"/>
        <family val="2"/>
        <scheme val="minor"/>
      </rPr>
      <t>Dual</t>
    </r>
  </si>
  <si>
    <r>
      <t xml:space="preserve">IES Severo Ochoa </t>
    </r>
    <r>
      <rPr>
        <b/>
        <sz val="12"/>
        <rFont val="Calibri"/>
        <family val="2"/>
        <scheme val="minor"/>
      </rPr>
      <t>(SEMIPR)</t>
    </r>
  </si>
  <si>
    <r>
      <t xml:space="preserve">C.C. S.J. Calasanz </t>
    </r>
    <r>
      <rPr>
        <b/>
        <sz val="12"/>
        <rFont val="Calibri"/>
        <family val="2"/>
        <scheme val="minor"/>
      </rPr>
      <t>Dual</t>
    </r>
  </si>
  <si>
    <r>
      <t xml:space="preserve">Centro Europa  (LOE)  </t>
    </r>
    <r>
      <rPr>
        <b/>
        <sz val="12"/>
        <rFont val="Calibri"/>
        <family val="2"/>
        <scheme val="minor"/>
      </rPr>
      <t xml:space="preserve">Dual </t>
    </r>
  </si>
  <si>
    <r>
      <t xml:space="preserve">I.E.S.  Victoria Kent </t>
    </r>
    <r>
      <rPr>
        <b/>
        <sz val="12"/>
        <rFont val="Calibri"/>
        <family val="2"/>
        <scheme val="minor"/>
      </rPr>
      <t>(LOE) DUAL</t>
    </r>
  </si>
  <si>
    <r>
      <t>IES  Victoria Kent</t>
    </r>
    <r>
      <rPr>
        <b/>
        <sz val="12"/>
        <rFont val="Calibri"/>
        <family val="2"/>
        <scheme val="minor"/>
      </rPr>
      <t xml:space="preserve"> (SEMIPRES)</t>
    </r>
  </si>
  <si>
    <r>
      <t xml:space="preserve">I.E.S.Victoria Kent </t>
    </r>
    <r>
      <rPr>
        <b/>
        <sz val="12"/>
        <rFont val="Calibri"/>
        <family val="2"/>
        <scheme val="minor"/>
      </rPr>
      <t>(LOE) DUAL</t>
    </r>
  </si>
  <si>
    <r>
      <t xml:space="preserve">Mecanizado  </t>
    </r>
    <r>
      <rPr>
        <b/>
        <sz val="12"/>
        <rFont val="Calibri"/>
        <family val="2"/>
        <scheme val="minor"/>
      </rPr>
      <t>Dual</t>
    </r>
  </si>
  <si>
    <r>
      <t xml:space="preserve">Diseño en Fabricación Mecánica  </t>
    </r>
    <r>
      <rPr>
        <b/>
        <sz val="12"/>
        <rFont val="Calibri"/>
        <family val="2"/>
        <scheme val="minor"/>
      </rPr>
      <t>Dual</t>
    </r>
  </si>
  <si>
    <r>
      <t>I.E.S. Sixto Marco (</t>
    </r>
    <r>
      <rPr>
        <b/>
        <sz val="12"/>
        <rFont val="Calibri"/>
        <family val="2"/>
        <scheme val="minor"/>
      </rPr>
      <t>2ª Oportun)</t>
    </r>
  </si>
  <si>
    <r>
      <t xml:space="preserve">I.E.S. Sixto Marco (LOE) </t>
    </r>
    <r>
      <rPr>
        <b/>
        <sz val="12"/>
        <rFont val="Calibri"/>
        <family val="2"/>
        <scheme val="minor"/>
      </rPr>
      <t>Dual</t>
    </r>
  </si>
  <si>
    <r>
      <t xml:space="preserve">Centro S. J. Artesano  </t>
    </r>
    <r>
      <rPr>
        <b/>
        <sz val="12"/>
        <rFont val="Calibri"/>
        <family val="2"/>
        <scheme val="minor"/>
      </rPr>
      <t>Dual</t>
    </r>
  </si>
  <si>
    <r>
      <t xml:space="preserve">I.E.S. La Torreta  </t>
    </r>
    <r>
      <rPr>
        <b/>
        <sz val="12"/>
        <rFont val="Calibri"/>
        <family val="2"/>
        <scheme val="minor"/>
      </rPr>
      <t>SP</t>
    </r>
  </si>
  <si>
    <r>
      <t>I.E.S. Sixto Marco (LOE)</t>
    </r>
    <r>
      <rPr>
        <b/>
        <sz val="12"/>
        <rFont val="Calibri"/>
        <family val="2"/>
        <scheme val="minor"/>
      </rPr>
      <t xml:space="preserve"> Dual</t>
    </r>
  </si>
  <si>
    <r>
      <t xml:space="preserve">Guía información y Asistencias Turísticas </t>
    </r>
    <r>
      <rPr>
        <b/>
        <sz val="12"/>
        <rFont val="Calibri"/>
        <family val="2"/>
        <scheme val="minor"/>
      </rPr>
      <t>Dual</t>
    </r>
  </si>
  <si>
    <r>
      <t xml:space="preserve">Agencias de Viajes y Gestión de Eventos  </t>
    </r>
    <r>
      <rPr>
        <b/>
        <sz val="12"/>
        <rFont val="Calibri"/>
        <family val="2"/>
        <scheme val="minor"/>
      </rPr>
      <t>Dual</t>
    </r>
  </si>
  <si>
    <r>
      <t xml:space="preserve">T. Estilismo y Direc. de Peluquería </t>
    </r>
    <r>
      <rPr>
        <b/>
        <sz val="12"/>
        <rFont val="Calibri"/>
        <family val="2"/>
        <scheme val="minor"/>
      </rPr>
      <t>(Dual)</t>
    </r>
  </si>
  <si>
    <r>
      <t xml:space="preserve">Severo O. </t>
    </r>
    <r>
      <rPr>
        <b/>
        <sz val="12"/>
        <rFont val="Calibri"/>
        <family val="2"/>
        <scheme val="minor"/>
      </rPr>
      <t>Semip</t>
    </r>
    <r>
      <rPr>
        <sz val="12"/>
        <rFont val="Calibri"/>
        <family val="2"/>
        <scheme val="minor"/>
      </rPr>
      <t>.</t>
    </r>
  </si>
  <si>
    <r>
      <t>IES S. Ochoa Semi.Pre.</t>
    </r>
    <r>
      <rPr>
        <b/>
        <sz val="12"/>
        <rFont val="Calibri"/>
        <family val="2"/>
        <scheme val="minor"/>
      </rPr>
      <t>Dual</t>
    </r>
  </si>
  <si>
    <r>
      <t xml:space="preserve">IES S. Ochoa </t>
    </r>
    <r>
      <rPr>
        <b/>
        <sz val="12"/>
        <rFont val="Calibri"/>
        <family val="2"/>
        <scheme val="minor"/>
      </rPr>
      <t>Dual</t>
    </r>
  </si>
  <si>
    <r>
      <t xml:space="preserve">IES Severo Ochoa </t>
    </r>
    <r>
      <rPr>
        <b/>
        <sz val="12"/>
        <rFont val="Calibri"/>
        <family val="2"/>
        <scheme val="minor"/>
      </rPr>
      <t xml:space="preserve">  (SEMIP) </t>
    </r>
  </si>
  <si>
    <r>
      <t xml:space="preserve">I.E.S. C. Sempere </t>
    </r>
    <r>
      <rPr>
        <b/>
        <sz val="12"/>
        <rFont val="Calibri"/>
        <family val="2"/>
        <scheme val="minor"/>
      </rPr>
      <t>Dual</t>
    </r>
  </si>
  <si>
    <r>
      <t xml:space="preserve">Promoción Igualdad Género </t>
    </r>
    <r>
      <rPr>
        <b/>
        <sz val="12"/>
        <rFont val="Calibri"/>
        <family val="2"/>
        <scheme val="minor"/>
      </rPr>
      <t>SP Dual</t>
    </r>
  </si>
  <si>
    <r>
      <t xml:space="preserve">T.S. Educación Infantil  </t>
    </r>
    <r>
      <rPr>
        <b/>
        <sz val="12"/>
        <rFont val="Calibri"/>
        <family val="2"/>
        <scheme val="minor"/>
      </rPr>
      <t>Dual SP</t>
    </r>
  </si>
  <si>
    <r>
      <t>La Torreta. (Logse)</t>
    </r>
    <r>
      <rPr>
        <b/>
        <sz val="12"/>
        <rFont val="Calibri"/>
        <family val="2"/>
        <scheme val="minor"/>
      </rPr>
      <t>S.P.</t>
    </r>
  </si>
  <si>
    <r>
      <t xml:space="preserve">C.C. Europa  (LOGSE) Dual </t>
    </r>
    <r>
      <rPr>
        <b/>
        <sz val="12"/>
        <rFont val="Calibri"/>
        <family val="2"/>
        <scheme val="minor"/>
      </rPr>
      <t>S.P.</t>
    </r>
  </si>
  <si>
    <r>
      <t xml:space="preserve">C.C. S.José Calas. </t>
    </r>
    <r>
      <rPr>
        <b/>
        <sz val="12"/>
        <rFont val="Calibri"/>
        <family val="2"/>
        <scheme val="minor"/>
      </rPr>
      <t>Dual S.P.</t>
    </r>
  </si>
  <si>
    <r>
      <t xml:space="preserve">C.C. Lope de Vega </t>
    </r>
    <r>
      <rPr>
        <b/>
        <sz val="12"/>
        <rFont val="Calibri"/>
        <family val="2"/>
        <scheme val="minor"/>
      </rPr>
      <t>Dual S.P</t>
    </r>
  </si>
  <si>
    <r>
      <t xml:space="preserve">C.C. Europa  (LOE) </t>
    </r>
    <r>
      <rPr>
        <b/>
        <sz val="12"/>
        <rFont val="Calibri"/>
        <family val="2"/>
        <scheme val="minor"/>
      </rPr>
      <t>Dual S.P.</t>
    </r>
  </si>
  <si>
    <r>
      <t xml:space="preserve">I.E.S. La Torreta  </t>
    </r>
    <r>
      <rPr>
        <b/>
        <sz val="12"/>
        <rFont val="Calibri"/>
        <family val="2"/>
        <scheme val="minor"/>
      </rPr>
      <t>Dual</t>
    </r>
  </si>
  <si>
    <r>
      <t xml:space="preserve">Diseño y producción de Calzado y complementos (LOE) </t>
    </r>
    <r>
      <rPr>
        <b/>
        <sz val="12"/>
        <rFont val="Calibri"/>
        <family val="2"/>
        <scheme val="minor"/>
      </rPr>
      <t>Dual</t>
    </r>
  </si>
  <si>
    <r>
      <t xml:space="preserve">C.C. S.J. Artesano </t>
    </r>
    <r>
      <rPr>
        <b/>
        <sz val="12"/>
        <rFont val="Calibri"/>
        <family val="2"/>
        <scheme val="minor"/>
      </rPr>
      <t>(Dual)</t>
    </r>
  </si>
  <si>
    <r>
      <t xml:space="preserve"> La Torreta   </t>
    </r>
    <r>
      <rPr>
        <b/>
        <sz val="12"/>
        <rFont val="Calibri"/>
        <family val="2"/>
        <scheme val="minor"/>
      </rPr>
      <t xml:space="preserve">SP </t>
    </r>
  </si>
  <si>
    <r>
      <t xml:space="preserve">NEE </t>
    </r>
    <r>
      <rPr>
        <sz val="12"/>
        <rFont val="Calibri"/>
        <family val="2"/>
        <scheme val="minor"/>
      </rPr>
      <t>Organización doméstica</t>
    </r>
  </si>
  <si>
    <r>
      <t>NEE</t>
    </r>
    <r>
      <rPr>
        <sz val="12"/>
        <rFont val="Calibri"/>
        <family val="2"/>
        <scheme val="minor"/>
      </rPr>
      <t>. Trabajo de carpintería y mueble</t>
    </r>
  </si>
  <si>
    <r>
      <t>NEE</t>
    </r>
    <r>
      <rPr>
        <sz val="12"/>
        <rFont val="Calibri"/>
        <family val="2"/>
        <scheme val="minor"/>
      </rPr>
      <t xml:space="preserve"> Textil confección y Piel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</si>
</sst>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3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5"/>
        <bgColor indexed="26"/>
      </patternFill>
    </fill>
  </fills>
  <borders count="1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9">
    <xf numFmtId="0" fontId="0" fillId="0" borderId="0" xfId="0"/>
    <xf numFmtId="0" fontId="3" fillId="0" borderId="3" xfId="1" applyFont="1" applyFill="1" applyBorder="1" applyAlignment="1">
      <alignment horizontal="center" vertical="center" wrapText="1"/>
    </xf>
    <xf numFmtId="0" fontId="5" fillId="0" borderId="80" xfId="2" applyFont="1" applyBorder="1" applyAlignment="1">
      <alignment horizontal="center" vertical="center"/>
    </xf>
    <xf numFmtId="0" fontId="4" fillId="0" borderId="0" xfId="2" applyFont="1"/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vertical="center" wrapText="1"/>
    </xf>
    <xf numFmtId="0" fontId="7" fillId="0" borderId="76" xfId="1" applyFont="1" applyFill="1" applyBorder="1" applyAlignment="1">
      <alignment horizontal="left" vertical="center" wrapText="1"/>
    </xf>
    <xf numFmtId="0" fontId="7" fillId="2" borderId="5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3" fillId="11" borderId="47" xfId="1" applyFont="1" applyFill="1" applyBorder="1" applyAlignment="1">
      <alignment horizontal="center" vertical="center" wrapText="1"/>
    </xf>
    <xf numFmtId="0" fontId="3" fillId="2" borderId="65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10" borderId="12" xfId="1" applyFont="1" applyFill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3" borderId="57" xfId="1" applyFont="1" applyFill="1" applyBorder="1" applyAlignment="1">
      <alignment horizontal="center" vertical="center" wrapText="1"/>
    </xf>
    <xf numFmtId="0" fontId="3" fillId="2" borderId="66" xfId="1" applyFont="1" applyFill="1" applyBorder="1" applyAlignment="1">
      <alignment horizontal="center" vertical="center" wrapText="1"/>
    </xf>
    <xf numFmtId="0" fontId="3" fillId="0" borderId="89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7" fillId="10" borderId="16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2" borderId="94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7" fillId="10" borderId="19" xfId="1" applyFont="1" applyFill="1" applyBorder="1" applyAlignment="1">
      <alignment horizontal="left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7" fillId="1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2" borderId="102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3" fillId="5" borderId="104" xfId="1" applyFont="1" applyFill="1" applyBorder="1" applyAlignment="1">
      <alignment horizontal="center" vertical="center" wrapText="1"/>
    </xf>
    <xf numFmtId="0" fontId="3" fillId="2" borderId="70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5" borderId="78" xfId="1" applyFont="1" applyFill="1" applyBorder="1" applyAlignment="1">
      <alignment horizontal="center" vertical="center" wrapText="1"/>
    </xf>
    <xf numFmtId="0" fontId="3" fillId="2" borderId="67" xfId="1" applyFont="1" applyFill="1" applyBorder="1" applyAlignment="1">
      <alignment horizontal="center" vertical="center" wrapText="1"/>
    </xf>
    <xf numFmtId="0" fontId="3" fillId="2" borderId="72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103" xfId="1" applyFont="1" applyFill="1" applyBorder="1" applyAlignment="1">
      <alignment horizontal="left" vertical="center" wrapText="1"/>
    </xf>
    <xf numFmtId="0" fontId="3" fillId="2" borderId="103" xfId="1" applyFont="1" applyFill="1" applyBorder="1" applyAlignment="1">
      <alignment horizontal="center" vertical="center" wrapText="1"/>
    </xf>
    <xf numFmtId="0" fontId="3" fillId="0" borderId="103" xfId="1" applyFont="1" applyFill="1" applyBorder="1" applyAlignment="1">
      <alignment horizontal="center" vertical="center" wrapText="1"/>
    </xf>
    <xf numFmtId="0" fontId="3" fillId="5" borderId="81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left" vertical="center" wrapText="1"/>
    </xf>
    <xf numFmtId="0" fontId="3" fillId="2" borderId="97" xfId="1" applyFont="1" applyFill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7" fillId="10" borderId="65" xfId="1" applyFont="1" applyFill="1" applyBorder="1" applyAlignment="1">
      <alignment horizontal="center" vertical="center" wrapText="1"/>
    </xf>
    <xf numFmtId="0" fontId="3" fillId="2" borderId="105" xfId="1" applyFont="1" applyFill="1" applyBorder="1" applyAlignment="1">
      <alignment horizontal="center" vertical="center" wrapText="1"/>
    </xf>
    <xf numFmtId="0" fontId="3" fillId="2" borderId="59" xfId="1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2" borderId="96" xfId="1" applyFont="1" applyFill="1" applyBorder="1" applyAlignment="1">
      <alignment horizontal="left" vertical="center" wrapText="1"/>
    </xf>
    <xf numFmtId="0" fontId="3" fillId="2" borderId="40" xfId="1" applyFont="1" applyFill="1" applyBorder="1" applyAlignment="1">
      <alignment horizontal="left" vertical="center" wrapText="1"/>
    </xf>
    <xf numFmtId="0" fontId="7" fillId="10" borderId="66" xfId="1" applyFont="1" applyFill="1" applyBorder="1" applyAlignment="1">
      <alignment horizontal="center" vertical="center" wrapText="1"/>
    </xf>
    <xf numFmtId="0" fontId="3" fillId="2" borderId="94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64" xfId="1" applyFont="1" applyFill="1" applyBorder="1" applyAlignment="1">
      <alignment horizontal="left" vertical="center" wrapText="1"/>
    </xf>
    <xf numFmtId="0" fontId="3" fillId="2" borderId="98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7" fillId="10" borderId="67" xfId="1" applyFont="1" applyFill="1" applyBorder="1" applyAlignment="1">
      <alignment horizontal="center" vertical="center" wrapText="1"/>
    </xf>
    <xf numFmtId="0" fontId="3" fillId="2" borderId="89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3" fillId="0" borderId="95" xfId="1" applyFont="1" applyFill="1" applyBorder="1" applyAlignment="1">
      <alignment horizontal="left" vertical="center" wrapText="1"/>
    </xf>
    <xf numFmtId="0" fontId="3" fillId="0" borderId="9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2" borderId="28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5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3" fillId="3" borderId="4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7" fillId="10" borderId="32" xfId="1" applyFont="1" applyFill="1" applyBorder="1" applyAlignment="1">
      <alignment horizontal="left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3" fillId="4" borderId="46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2" borderId="107" xfId="1" applyFont="1" applyFill="1" applyBorder="1" applyAlignment="1">
      <alignment horizontal="left" vertical="center" wrapText="1"/>
    </xf>
    <xf numFmtId="0" fontId="3" fillId="2" borderId="108" xfId="1" applyFont="1" applyFill="1" applyBorder="1" applyAlignment="1">
      <alignment horizontal="center" vertical="center" wrapText="1"/>
    </xf>
    <xf numFmtId="0" fontId="3" fillId="2" borderId="109" xfId="1" applyFont="1" applyFill="1" applyBorder="1" applyAlignment="1">
      <alignment horizontal="center" vertical="center" wrapText="1"/>
    </xf>
    <xf numFmtId="0" fontId="3" fillId="5" borderId="65" xfId="1" applyFont="1" applyFill="1" applyBorder="1" applyAlignment="1">
      <alignment horizontal="center" vertical="center" wrapText="1"/>
    </xf>
    <xf numFmtId="0" fontId="7" fillId="0" borderId="9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left" vertical="center" wrapText="1"/>
    </xf>
    <xf numFmtId="0" fontId="3" fillId="2" borderId="110" xfId="1" applyFont="1" applyFill="1" applyBorder="1" applyAlignment="1">
      <alignment horizontal="center" vertical="center" wrapText="1"/>
    </xf>
    <xf numFmtId="0" fontId="3" fillId="5" borderId="66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left" vertical="center" wrapText="1"/>
    </xf>
    <xf numFmtId="0" fontId="3" fillId="0" borderId="111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left" vertical="center" wrapText="1"/>
    </xf>
    <xf numFmtId="0" fontId="7" fillId="0" borderId="11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3" fillId="0" borderId="1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7" fillId="0" borderId="114" xfId="1" applyFont="1" applyFill="1" applyBorder="1" applyAlignment="1">
      <alignment horizontal="left" vertical="center" wrapText="1"/>
    </xf>
    <xf numFmtId="0" fontId="3" fillId="2" borderId="115" xfId="1" applyFont="1" applyFill="1" applyBorder="1" applyAlignment="1">
      <alignment horizontal="center" vertical="center" wrapText="1"/>
    </xf>
    <xf numFmtId="0" fontId="3" fillId="0" borderId="116" xfId="1" applyFont="1" applyFill="1" applyBorder="1" applyAlignment="1">
      <alignment horizontal="center" vertical="center" wrapText="1"/>
    </xf>
    <xf numFmtId="0" fontId="7" fillId="0" borderId="118" xfId="1" applyFont="1" applyFill="1" applyBorder="1" applyAlignment="1">
      <alignment horizontal="left" vertical="center" wrapText="1"/>
    </xf>
    <xf numFmtId="0" fontId="7" fillId="2" borderId="119" xfId="1" applyFont="1" applyFill="1" applyBorder="1" applyAlignment="1">
      <alignment horizontal="left" vertical="center" wrapText="1"/>
    </xf>
    <xf numFmtId="0" fontId="3" fillId="2" borderId="118" xfId="1" applyFont="1" applyFill="1" applyBorder="1" applyAlignment="1">
      <alignment horizontal="center" vertical="center" wrapText="1"/>
    </xf>
    <xf numFmtId="0" fontId="3" fillId="2" borderId="119" xfId="1" applyFont="1" applyFill="1" applyBorder="1" applyAlignment="1">
      <alignment horizontal="center" vertical="center" wrapText="1"/>
    </xf>
    <xf numFmtId="0" fontId="3" fillId="0" borderId="120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left" vertical="center" wrapText="1"/>
    </xf>
    <xf numFmtId="0" fontId="7" fillId="2" borderId="47" xfId="1" applyFont="1" applyFill="1" applyBorder="1" applyAlignment="1">
      <alignment horizontal="left" vertical="center" wrapText="1"/>
    </xf>
    <xf numFmtId="0" fontId="3" fillId="5" borderId="67" xfId="1" applyFont="1" applyFill="1" applyBorder="1" applyAlignment="1">
      <alignment horizontal="center" vertical="center" wrapText="1"/>
    </xf>
    <xf numFmtId="0" fontId="3" fillId="2" borderId="117" xfId="1" applyFont="1" applyFill="1" applyBorder="1" applyAlignment="1">
      <alignment horizontal="center" vertical="center" wrapText="1"/>
    </xf>
    <xf numFmtId="0" fontId="3" fillId="2" borderId="100" xfId="1" applyFont="1" applyFill="1" applyBorder="1" applyAlignment="1">
      <alignment horizontal="left" vertical="center" wrapText="1"/>
    </xf>
    <xf numFmtId="0" fontId="7" fillId="2" borderId="106" xfId="1" applyFont="1" applyFill="1" applyBorder="1" applyAlignment="1">
      <alignment horizontal="left" vertical="center" wrapText="1"/>
    </xf>
    <xf numFmtId="0" fontId="7" fillId="2" borderId="106" xfId="1" applyFont="1" applyFill="1" applyBorder="1" applyAlignment="1">
      <alignment horizontal="left" vertical="center" wrapText="1"/>
    </xf>
    <xf numFmtId="0" fontId="3" fillId="0" borderId="106" xfId="1" applyFont="1" applyBorder="1" applyAlignment="1">
      <alignment horizontal="center" vertical="center"/>
    </xf>
    <xf numFmtId="0" fontId="3" fillId="0" borderId="106" xfId="1" applyFont="1" applyFill="1" applyBorder="1" applyAlignment="1">
      <alignment horizontal="center" vertical="center" wrapText="1"/>
    </xf>
    <xf numFmtId="0" fontId="3" fillId="3" borderId="106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left" vertical="center" wrapText="1"/>
    </xf>
    <xf numFmtId="0" fontId="7" fillId="2" borderId="44" xfId="1" applyFont="1" applyFill="1" applyBorder="1" applyAlignment="1">
      <alignment horizontal="left" vertical="center" wrapText="1"/>
    </xf>
    <xf numFmtId="0" fontId="7" fillId="2" borderId="44" xfId="1" applyFont="1" applyFill="1" applyBorder="1" applyAlignment="1">
      <alignment horizontal="left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4" borderId="44" xfId="1" applyFont="1" applyFill="1" applyBorder="1" applyAlignment="1">
      <alignment horizontal="center" vertical="center" wrapText="1"/>
    </xf>
    <xf numFmtId="0" fontId="3" fillId="5" borderId="44" xfId="1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wrapText="1"/>
    </xf>
    <xf numFmtId="0" fontId="3" fillId="2" borderId="51" xfId="1" applyFont="1" applyFill="1" applyBorder="1" applyAlignment="1">
      <alignment horizontal="left" vertical="center" wrapText="1"/>
    </xf>
    <xf numFmtId="0" fontId="7" fillId="2" borderId="52" xfId="1" applyFont="1" applyFill="1" applyBorder="1" applyAlignment="1">
      <alignment horizontal="left" vertical="center" wrapText="1"/>
    </xf>
    <xf numFmtId="0" fontId="3" fillId="2" borderId="5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5" borderId="52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left" vertical="center" wrapText="1"/>
    </xf>
    <xf numFmtId="0" fontId="3" fillId="0" borderId="47" xfId="1" applyFont="1" applyFill="1" applyBorder="1" applyAlignment="1">
      <alignment horizontal="left" vertical="center" wrapText="1"/>
    </xf>
    <xf numFmtId="0" fontId="7" fillId="0" borderId="59" xfId="1" applyFont="1" applyFill="1" applyBorder="1" applyAlignment="1">
      <alignment horizontal="left" vertical="center" wrapText="1"/>
    </xf>
    <xf numFmtId="0" fontId="7" fillId="0" borderId="61" xfId="1" applyFont="1" applyFill="1" applyBorder="1" applyAlignment="1">
      <alignment horizontal="left" vertical="center" wrapText="1"/>
    </xf>
    <xf numFmtId="0" fontId="3" fillId="2" borderId="60" xfId="1" applyFont="1" applyFill="1" applyBorder="1" applyAlignment="1">
      <alignment horizontal="center" vertical="center" wrapText="1"/>
    </xf>
    <xf numFmtId="0" fontId="3" fillId="0" borderId="61" xfId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left" vertical="center" wrapText="1"/>
    </xf>
    <xf numFmtId="0" fontId="4" fillId="2" borderId="29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3" fillId="4" borderId="3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4" fillId="2" borderId="32" xfId="1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5" borderId="7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5" borderId="80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4" fillId="2" borderId="0" xfId="2" applyFont="1" applyFill="1"/>
    <xf numFmtId="0" fontId="3" fillId="0" borderId="66" xfId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3" fillId="0" borderId="83" xfId="1" applyFont="1" applyFill="1" applyBorder="1" applyAlignment="1">
      <alignment horizontal="center" vertical="center" wrapText="1"/>
    </xf>
    <xf numFmtId="0" fontId="7" fillId="0" borderId="84" xfId="1" applyFont="1" applyFill="1" applyBorder="1" applyAlignment="1">
      <alignment horizontal="left" vertical="center" wrapText="1"/>
    </xf>
    <xf numFmtId="0" fontId="7" fillId="2" borderId="91" xfId="1" applyFont="1" applyFill="1" applyBorder="1" applyAlignment="1">
      <alignment horizontal="center" vertical="center" wrapText="1"/>
    </xf>
    <xf numFmtId="0" fontId="3" fillId="5" borderId="33" xfId="1" applyFont="1" applyFill="1" applyBorder="1" applyAlignment="1">
      <alignment horizontal="center" vertical="center" wrapText="1"/>
    </xf>
    <xf numFmtId="0" fontId="3" fillId="0" borderId="55" xfId="1" applyFont="1" applyFill="1" applyBorder="1" applyAlignment="1">
      <alignment horizontal="center" vertical="center" wrapText="1"/>
    </xf>
    <xf numFmtId="0" fontId="7" fillId="0" borderId="88" xfId="1" applyFont="1" applyFill="1" applyBorder="1" applyAlignment="1">
      <alignment horizontal="left" vertical="center" wrapText="1"/>
    </xf>
    <xf numFmtId="0" fontId="3" fillId="5" borderId="43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3" fillId="0" borderId="85" xfId="1" applyFont="1" applyFill="1" applyBorder="1" applyAlignment="1">
      <alignment horizontal="center" vertical="center" wrapText="1"/>
    </xf>
    <xf numFmtId="0" fontId="7" fillId="0" borderId="86" xfId="1" applyFont="1" applyFill="1" applyBorder="1" applyAlignment="1">
      <alignment horizontal="left" vertical="center" wrapText="1"/>
    </xf>
    <xf numFmtId="0" fontId="7" fillId="2" borderId="87" xfId="1" applyFont="1" applyFill="1" applyBorder="1" applyAlignment="1">
      <alignment horizontal="center" vertical="center" wrapText="1"/>
    </xf>
    <xf numFmtId="0" fontId="3" fillId="0" borderId="90" xfId="1" applyFont="1" applyFill="1" applyBorder="1" applyAlignment="1">
      <alignment horizontal="center" vertical="center" wrapText="1"/>
    </xf>
    <xf numFmtId="0" fontId="3" fillId="5" borderId="57" xfId="1" applyFont="1" applyFill="1" applyBorder="1" applyAlignment="1">
      <alignment horizontal="center" vertical="center" wrapText="1"/>
    </xf>
    <xf numFmtId="0" fontId="3" fillId="2" borderId="55" xfId="1" applyFont="1" applyFill="1" applyBorder="1" applyAlignment="1">
      <alignment horizontal="left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0" borderId="77" xfId="1" applyFont="1" applyFill="1" applyBorder="1" applyAlignment="1">
      <alignment horizontal="left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3" fillId="4" borderId="43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vertical="center" wrapText="1"/>
    </xf>
    <xf numFmtId="0" fontId="3" fillId="4" borderId="78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2" borderId="77" xfId="1" applyFont="1" applyFill="1" applyBorder="1" applyAlignment="1">
      <alignment vertical="center" wrapText="1"/>
    </xf>
    <xf numFmtId="0" fontId="3" fillId="2" borderId="63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2" borderId="64" xfId="1" applyFont="1" applyFill="1" applyBorder="1" applyAlignment="1">
      <alignment vertical="center" wrapText="1"/>
    </xf>
    <xf numFmtId="0" fontId="3" fillId="4" borderId="57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left" vertical="center" wrapText="1"/>
    </xf>
    <xf numFmtId="0" fontId="3" fillId="0" borderId="89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2" borderId="2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horizontal="left" vertical="center" wrapText="1"/>
    </xf>
    <xf numFmtId="0" fontId="7" fillId="0" borderId="8" xfId="1" applyFont="1" applyBorder="1" applyAlignment="1">
      <alignment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3" fillId="0" borderId="36" xfId="1" applyFont="1" applyFill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3" fillId="5" borderId="33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center" wrapText="1"/>
    </xf>
    <xf numFmtId="0" fontId="3" fillId="0" borderId="101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57" xfId="1" applyFont="1" applyFill="1" applyBorder="1" applyAlignment="1">
      <alignment horizontal="center" wrapText="1"/>
    </xf>
    <xf numFmtId="0" fontId="3" fillId="0" borderId="100" xfId="1" applyFont="1" applyFill="1" applyBorder="1" applyAlignment="1">
      <alignment horizontal="center" vertical="center" wrapText="1"/>
    </xf>
    <xf numFmtId="0" fontId="7" fillId="0" borderId="94" xfId="1" applyFont="1" applyFill="1" applyBorder="1" applyAlignment="1">
      <alignment horizontal="left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7" fillId="0" borderId="93" xfId="1" applyFont="1" applyFill="1" applyBorder="1" applyAlignment="1">
      <alignment horizontal="center" vertical="center" wrapText="1"/>
    </xf>
    <xf numFmtId="0" fontId="3" fillId="0" borderId="99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wrapText="1"/>
    </xf>
    <xf numFmtId="0" fontId="7" fillId="2" borderId="52" xfId="1" applyFont="1" applyFill="1" applyBorder="1" applyAlignment="1">
      <alignment horizontal="center" vertical="center" wrapText="1"/>
    </xf>
    <xf numFmtId="0" fontId="3" fillId="5" borderId="9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3" fillId="0" borderId="5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 wrapText="1"/>
    </xf>
    <xf numFmtId="0" fontId="3" fillId="0" borderId="4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0" borderId="63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5" borderId="46" xfId="1" applyFont="1" applyFill="1" applyBorder="1" applyAlignment="1">
      <alignment horizontal="center" vertical="center" wrapText="1"/>
    </xf>
    <xf numFmtId="0" fontId="3" fillId="0" borderId="54" xfId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left" vertical="center" wrapText="1"/>
    </xf>
    <xf numFmtId="0" fontId="3" fillId="0" borderId="45" xfId="1" applyFont="1" applyFill="1" applyBorder="1" applyAlignment="1">
      <alignment horizontal="left" vertical="center" wrapText="1"/>
    </xf>
    <xf numFmtId="0" fontId="3" fillId="0" borderId="56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3" fillId="0" borderId="74" xfId="1" applyFont="1" applyFill="1" applyBorder="1" applyAlignment="1">
      <alignment horizontal="left" vertical="center" wrapText="1"/>
    </xf>
    <xf numFmtId="0" fontId="3" fillId="3" borderId="73" xfId="1" applyFont="1" applyFill="1" applyBorder="1" applyAlignment="1">
      <alignment horizontal="center" vertical="center" wrapText="1"/>
    </xf>
    <xf numFmtId="0" fontId="7" fillId="2" borderId="69" xfId="1" applyFont="1" applyFill="1" applyBorder="1" applyAlignment="1">
      <alignment horizontal="left" vertical="center" wrapText="1"/>
    </xf>
    <xf numFmtId="0" fontId="3" fillId="4" borderId="65" xfId="1" applyFont="1" applyFill="1" applyBorder="1" applyAlignment="1">
      <alignment horizontal="center" vertical="center" wrapText="1"/>
    </xf>
    <xf numFmtId="0" fontId="7" fillId="2" borderId="72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center" vertical="center" wrapText="1"/>
    </xf>
    <xf numFmtId="0" fontId="7" fillId="2" borderId="70" xfId="1" applyFont="1" applyFill="1" applyBorder="1" applyAlignment="1">
      <alignment horizontal="left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7" fillId="2" borderId="71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vertical="center" wrapText="1"/>
    </xf>
    <xf numFmtId="0" fontId="7" fillId="0" borderId="75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vertical="center" wrapText="1"/>
    </xf>
    <xf numFmtId="0" fontId="3" fillId="5" borderId="68" xfId="1" applyFont="1" applyFill="1" applyBorder="1" applyAlignment="1">
      <alignment horizontal="center" vertical="center" wrapText="1"/>
    </xf>
    <xf numFmtId="0" fontId="3" fillId="0" borderId="54" xfId="1" applyFont="1" applyFill="1" applyBorder="1" applyAlignment="1">
      <alignment horizontal="left" vertical="center" wrapText="1"/>
    </xf>
    <xf numFmtId="0" fontId="3" fillId="0" borderId="67" xfId="1" applyFont="1" applyFill="1" applyBorder="1" applyAlignment="1">
      <alignment vertical="center" wrapText="1"/>
    </xf>
    <xf numFmtId="0" fontId="7" fillId="0" borderId="63" xfId="1" applyFont="1" applyFill="1" applyBorder="1" applyAlignment="1">
      <alignment horizontal="left" vertical="center" wrapText="1"/>
    </xf>
    <xf numFmtId="0" fontId="3" fillId="5" borderId="29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8" borderId="1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7" borderId="37" xfId="1" applyFont="1" applyFill="1" applyBorder="1" applyAlignment="1">
      <alignment horizontal="left" vertical="center" wrapText="1"/>
    </xf>
    <xf numFmtId="0" fontId="3" fillId="7" borderId="3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3" borderId="39" xfId="1" applyFont="1" applyFill="1" applyBorder="1" applyAlignment="1">
      <alignment horizontal="left" vertical="center" wrapText="1"/>
    </xf>
    <xf numFmtId="0" fontId="3" fillId="3" borderId="40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4" borderId="39" xfId="1" applyFont="1" applyFill="1" applyBorder="1" applyAlignment="1">
      <alignment horizontal="left" wrapText="1"/>
    </xf>
    <xf numFmtId="0" fontId="3" fillId="4" borderId="40" xfId="1" applyFont="1" applyFill="1" applyBorder="1" applyAlignment="1">
      <alignment horizontal="center" wrapText="1"/>
    </xf>
    <xf numFmtId="0" fontId="3" fillId="4" borderId="15" xfId="1" applyFont="1" applyFill="1" applyBorder="1" applyAlignment="1">
      <alignment horizontal="center" wrapText="1"/>
    </xf>
    <xf numFmtId="0" fontId="3" fillId="4" borderId="15" xfId="1" applyFont="1" applyFill="1" applyBorder="1" applyAlignment="1">
      <alignment horizont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5" borderId="41" xfId="1" applyFont="1" applyFill="1" applyBorder="1" applyAlignment="1">
      <alignment horizontal="left" vertical="center" wrapText="1"/>
    </xf>
    <xf numFmtId="0" fontId="3" fillId="5" borderId="40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5" fillId="9" borderId="15" xfId="2" applyFont="1" applyFill="1" applyBorder="1" applyAlignment="1">
      <alignment horizontal="center" vertical="center"/>
    </xf>
    <xf numFmtId="0" fontId="5" fillId="9" borderId="15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9" borderId="17" xfId="2" applyFont="1" applyFill="1" applyBorder="1" applyAlignment="1">
      <alignment horizontal="center" vertical="center"/>
    </xf>
    <xf numFmtId="0" fontId="5" fillId="9" borderId="14" xfId="2" applyFont="1" applyFill="1" applyBorder="1" applyAlignment="1">
      <alignment horizontal="center" vertical="center"/>
    </xf>
    <xf numFmtId="0" fontId="5" fillId="9" borderId="40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topLeftCell="A73" workbookViewId="0">
      <selection activeCell="B7" sqref="B7"/>
    </sheetView>
  </sheetViews>
  <sheetFormatPr baseColWidth="10" defaultColWidth="15.85546875" defaultRowHeight="37.5" customHeight="1" x14ac:dyDescent="0.25"/>
  <cols>
    <col min="1" max="1" width="15.85546875" style="3"/>
    <col min="2" max="2" width="12" style="3" customWidth="1"/>
    <col min="3" max="3" width="28.28515625" style="3" customWidth="1"/>
    <col min="4" max="4" width="23" style="3" customWidth="1"/>
    <col min="5" max="5" width="9.7109375" style="3" customWidth="1"/>
    <col min="6" max="6" width="9" style="3" customWidth="1"/>
    <col min="7" max="7" width="7.85546875" style="3" customWidth="1"/>
    <col min="8" max="8" width="9.140625" style="368" customWidth="1"/>
    <col min="9" max="16384" width="15.85546875" style="3"/>
  </cols>
  <sheetData>
    <row r="1" spans="1:8" ht="37.5" customHeight="1" thickBot="1" x14ac:dyDescent="0.3">
      <c r="A1" s="2" t="s">
        <v>158</v>
      </c>
      <c r="B1" s="2"/>
      <c r="C1" s="2"/>
      <c r="D1" s="2"/>
      <c r="E1" s="2"/>
      <c r="F1" s="2"/>
      <c r="G1" s="2"/>
      <c r="H1" s="2"/>
    </row>
    <row r="2" spans="1:8" ht="30.75" customHeight="1" thickBot="1" x14ac:dyDescent="0.3">
      <c r="A2" s="4" t="s">
        <v>0</v>
      </c>
      <c r="B2" s="4"/>
      <c r="C2" s="5"/>
      <c r="D2" s="6" t="s">
        <v>123</v>
      </c>
      <c r="E2" s="7" t="s">
        <v>1</v>
      </c>
      <c r="F2" s="7" t="s">
        <v>2</v>
      </c>
      <c r="G2" s="8"/>
      <c r="H2" s="8"/>
    </row>
    <row r="3" spans="1:8" ht="37.5" customHeight="1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1"/>
      <c r="G3" s="12" t="s">
        <v>8</v>
      </c>
      <c r="H3" s="12"/>
    </row>
    <row r="4" spans="1:8" ht="37.5" customHeight="1" thickBot="1" x14ac:dyDescent="0.3">
      <c r="A4" s="13" t="s">
        <v>9</v>
      </c>
      <c r="B4" s="14" t="s">
        <v>10</v>
      </c>
      <c r="C4" s="15" t="s">
        <v>11</v>
      </c>
      <c r="D4" s="16" t="s">
        <v>12</v>
      </c>
      <c r="E4" s="17">
        <v>15</v>
      </c>
      <c r="F4" s="17">
        <v>8</v>
      </c>
      <c r="G4" s="17">
        <f t="shared" ref="G4:G46" si="0">E4+F4</f>
        <v>23</v>
      </c>
      <c r="H4" s="18">
        <f>G4+G5</f>
        <v>53</v>
      </c>
    </row>
    <row r="5" spans="1:8" ht="37.5" customHeight="1" thickBot="1" x14ac:dyDescent="0.3">
      <c r="A5" s="19"/>
      <c r="B5" s="14"/>
      <c r="C5" s="15"/>
      <c r="D5" s="20" t="s">
        <v>13</v>
      </c>
      <c r="E5" s="21">
        <v>15</v>
      </c>
      <c r="F5" s="21">
        <v>15</v>
      </c>
      <c r="G5" s="22">
        <f t="shared" si="0"/>
        <v>30</v>
      </c>
      <c r="H5" s="18"/>
    </row>
    <row r="6" spans="1:8" ht="37.5" customHeight="1" thickBot="1" x14ac:dyDescent="0.3">
      <c r="A6" s="19"/>
      <c r="B6" s="23" t="s">
        <v>14</v>
      </c>
      <c r="C6" s="24" t="s">
        <v>159</v>
      </c>
      <c r="D6" s="25" t="s">
        <v>13</v>
      </c>
      <c r="E6" s="26">
        <v>30</v>
      </c>
      <c r="F6" s="26">
        <v>10</v>
      </c>
      <c r="G6" s="27">
        <f t="shared" si="0"/>
        <v>40</v>
      </c>
      <c r="H6" s="28">
        <f>G6</f>
        <v>40</v>
      </c>
    </row>
    <row r="7" spans="1:8" ht="37.5" customHeight="1" thickBot="1" x14ac:dyDescent="0.3">
      <c r="A7" s="19"/>
      <c r="B7" s="29" t="s">
        <v>22</v>
      </c>
      <c r="C7" s="30" t="s">
        <v>133</v>
      </c>
      <c r="D7" s="31" t="s">
        <v>13</v>
      </c>
      <c r="E7" s="32">
        <v>15</v>
      </c>
      <c r="F7" s="32"/>
      <c r="G7" s="33">
        <v>15</v>
      </c>
      <c r="H7" s="34">
        <v>15</v>
      </c>
    </row>
    <row r="8" spans="1:8" ht="37.5" customHeight="1" thickBot="1" x14ac:dyDescent="0.3">
      <c r="A8" s="35" t="s">
        <v>15</v>
      </c>
      <c r="B8" s="36" t="s">
        <v>10</v>
      </c>
      <c r="C8" s="37" t="s">
        <v>16</v>
      </c>
      <c r="D8" s="38" t="s">
        <v>17</v>
      </c>
      <c r="E8" s="39">
        <v>18</v>
      </c>
      <c r="F8" s="39">
        <v>16</v>
      </c>
      <c r="G8" s="17">
        <f t="shared" si="0"/>
        <v>34</v>
      </c>
      <c r="H8" s="40">
        <f>G8+G9+G10</f>
        <v>81</v>
      </c>
    </row>
    <row r="9" spans="1:8" ht="37.5" customHeight="1" thickBot="1" x14ac:dyDescent="0.3">
      <c r="A9" s="41"/>
      <c r="B9" s="42"/>
      <c r="C9" s="37"/>
      <c r="D9" s="43" t="s">
        <v>18</v>
      </c>
      <c r="E9" s="44">
        <v>14</v>
      </c>
      <c r="F9" s="44">
        <v>7</v>
      </c>
      <c r="G9" s="44">
        <f t="shared" si="0"/>
        <v>21</v>
      </c>
      <c r="H9" s="45"/>
    </row>
    <row r="10" spans="1:8" ht="37.5" customHeight="1" thickBot="1" x14ac:dyDescent="0.3">
      <c r="A10" s="41"/>
      <c r="B10" s="42"/>
      <c r="C10" s="37"/>
      <c r="D10" s="46" t="s">
        <v>19</v>
      </c>
      <c r="E10" s="47">
        <v>15</v>
      </c>
      <c r="F10" s="47">
        <v>11</v>
      </c>
      <c r="G10" s="22">
        <f t="shared" si="0"/>
        <v>26</v>
      </c>
      <c r="H10" s="45"/>
    </row>
    <row r="11" spans="1:8" ht="37.5" customHeight="1" x14ac:dyDescent="0.25">
      <c r="A11" s="41"/>
      <c r="B11" s="48" t="s">
        <v>14</v>
      </c>
      <c r="C11" s="49" t="s">
        <v>20</v>
      </c>
      <c r="D11" s="50" t="s">
        <v>21</v>
      </c>
      <c r="E11" s="51">
        <v>19</v>
      </c>
      <c r="F11" s="51">
        <v>10</v>
      </c>
      <c r="G11" s="51">
        <f t="shared" si="0"/>
        <v>29</v>
      </c>
      <c r="H11" s="52">
        <f>G11+G12+G13+G14+G15+G16+G17</f>
        <v>484</v>
      </c>
    </row>
    <row r="12" spans="1:8" ht="37.5" customHeight="1" x14ac:dyDescent="0.25">
      <c r="A12" s="41"/>
      <c r="B12" s="48"/>
      <c r="C12" s="49"/>
      <c r="D12" s="43" t="s">
        <v>160</v>
      </c>
      <c r="E12" s="44">
        <v>22</v>
      </c>
      <c r="F12" s="44">
        <v>21</v>
      </c>
      <c r="G12" s="44">
        <f t="shared" si="0"/>
        <v>43</v>
      </c>
      <c r="H12" s="52"/>
    </row>
    <row r="13" spans="1:8" ht="37.5" customHeight="1" x14ac:dyDescent="0.25">
      <c r="A13" s="41"/>
      <c r="B13" s="48"/>
      <c r="C13" s="49"/>
      <c r="D13" s="53" t="s">
        <v>161</v>
      </c>
      <c r="E13" s="44">
        <v>52</v>
      </c>
      <c r="F13" s="44">
        <v>34</v>
      </c>
      <c r="G13" s="44">
        <f t="shared" si="0"/>
        <v>86</v>
      </c>
      <c r="H13" s="52"/>
    </row>
    <row r="14" spans="1:8" ht="37.5" customHeight="1" x14ac:dyDescent="0.25">
      <c r="A14" s="41"/>
      <c r="B14" s="48"/>
      <c r="C14" s="49"/>
      <c r="D14" s="43" t="s">
        <v>162</v>
      </c>
      <c r="E14" s="44">
        <v>43</v>
      </c>
      <c r="F14" s="44">
        <v>39</v>
      </c>
      <c r="G14" s="44">
        <f t="shared" si="0"/>
        <v>82</v>
      </c>
      <c r="H14" s="52"/>
    </row>
    <row r="15" spans="1:8" ht="37.5" customHeight="1" x14ac:dyDescent="0.25">
      <c r="A15" s="41"/>
      <c r="B15" s="48"/>
      <c r="C15" s="49"/>
      <c r="D15" s="53" t="s">
        <v>163</v>
      </c>
      <c r="E15" s="44">
        <v>48</v>
      </c>
      <c r="F15" s="44">
        <v>48</v>
      </c>
      <c r="G15" s="54">
        <f t="shared" si="0"/>
        <v>96</v>
      </c>
      <c r="H15" s="52"/>
    </row>
    <row r="16" spans="1:8" ht="37.5" customHeight="1" x14ac:dyDescent="0.25">
      <c r="A16" s="41"/>
      <c r="B16" s="48"/>
      <c r="C16" s="49"/>
      <c r="D16" s="43" t="s">
        <v>164</v>
      </c>
      <c r="E16" s="44">
        <v>51</v>
      </c>
      <c r="F16" s="44">
        <v>55</v>
      </c>
      <c r="G16" s="44">
        <f t="shared" si="0"/>
        <v>106</v>
      </c>
      <c r="H16" s="52"/>
    </row>
    <row r="17" spans="1:8" ht="37.5" customHeight="1" x14ac:dyDescent="0.25">
      <c r="A17" s="41"/>
      <c r="B17" s="48"/>
      <c r="C17" s="49"/>
      <c r="D17" s="43" t="s">
        <v>165</v>
      </c>
      <c r="E17" s="44">
        <v>25</v>
      </c>
      <c r="F17" s="44">
        <v>17</v>
      </c>
      <c r="G17" s="54">
        <f t="shared" si="0"/>
        <v>42</v>
      </c>
      <c r="H17" s="52"/>
    </row>
    <row r="18" spans="1:8" ht="37.5" customHeight="1" x14ac:dyDescent="0.25">
      <c r="A18" s="41"/>
      <c r="B18" s="55" t="s">
        <v>22</v>
      </c>
      <c r="C18" s="56" t="s">
        <v>23</v>
      </c>
      <c r="D18" s="43" t="s">
        <v>166</v>
      </c>
      <c r="E18" s="44">
        <v>59</v>
      </c>
      <c r="F18" s="44">
        <v>56</v>
      </c>
      <c r="G18" s="54">
        <f t="shared" si="0"/>
        <v>115</v>
      </c>
      <c r="H18" s="57">
        <f>G18+G19+G20</f>
        <v>218</v>
      </c>
    </row>
    <row r="19" spans="1:8" ht="37.5" customHeight="1" x14ac:dyDescent="0.25">
      <c r="A19" s="41"/>
      <c r="B19" s="58"/>
      <c r="C19" s="59"/>
      <c r="D19" s="60" t="s">
        <v>167</v>
      </c>
      <c r="E19" s="61">
        <v>30</v>
      </c>
      <c r="F19" s="61">
        <v>30</v>
      </c>
      <c r="G19" s="62">
        <f t="shared" si="0"/>
        <v>60</v>
      </c>
      <c r="H19" s="63"/>
    </row>
    <row r="20" spans="1:8" ht="37.5" customHeight="1" thickBot="1" x14ac:dyDescent="0.3">
      <c r="A20" s="64"/>
      <c r="B20" s="65"/>
      <c r="C20" s="66"/>
      <c r="D20" s="67" t="s">
        <v>168</v>
      </c>
      <c r="E20" s="68">
        <v>43</v>
      </c>
      <c r="F20" s="68">
        <v>0</v>
      </c>
      <c r="G20" s="69">
        <f t="shared" si="0"/>
        <v>43</v>
      </c>
      <c r="H20" s="70"/>
    </row>
    <row r="21" spans="1:8" ht="37.5" customHeight="1" thickBot="1" x14ac:dyDescent="0.3">
      <c r="A21" s="71" t="s">
        <v>24</v>
      </c>
      <c r="B21" s="72" t="s">
        <v>10</v>
      </c>
      <c r="C21" s="73" t="s">
        <v>25</v>
      </c>
      <c r="D21" s="74" t="s">
        <v>28</v>
      </c>
      <c r="E21" s="75">
        <v>34</v>
      </c>
      <c r="F21" s="76">
        <v>18</v>
      </c>
      <c r="G21" s="77">
        <f t="shared" si="0"/>
        <v>52</v>
      </c>
      <c r="H21" s="78">
        <f>G21</f>
        <v>52</v>
      </c>
    </row>
    <row r="22" spans="1:8" ht="37.5" customHeight="1" thickBot="1" x14ac:dyDescent="0.3">
      <c r="A22" s="79"/>
      <c r="B22" s="80" t="s">
        <v>14</v>
      </c>
      <c r="C22" s="43" t="s">
        <v>26</v>
      </c>
      <c r="D22" s="81"/>
      <c r="E22" s="82">
        <v>25</v>
      </c>
      <c r="F22" s="51">
        <v>11</v>
      </c>
      <c r="G22" s="83">
        <f t="shared" si="0"/>
        <v>36</v>
      </c>
      <c r="H22" s="84">
        <f>G22+G23</f>
        <v>71</v>
      </c>
    </row>
    <row r="23" spans="1:8" ht="37.5" customHeight="1" thickBot="1" x14ac:dyDescent="0.3">
      <c r="A23" s="79"/>
      <c r="B23" s="80"/>
      <c r="C23" s="43" t="s">
        <v>27</v>
      </c>
      <c r="D23" s="81"/>
      <c r="E23" s="85">
        <v>24</v>
      </c>
      <c r="F23" s="22">
        <v>11</v>
      </c>
      <c r="G23" s="86">
        <f t="shared" si="0"/>
        <v>35</v>
      </c>
      <c r="H23" s="84"/>
    </row>
    <row r="24" spans="1:8" ht="37.5" customHeight="1" thickBot="1" x14ac:dyDescent="0.3">
      <c r="A24" s="87"/>
      <c r="B24" s="88" t="s">
        <v>22</v>
      </c>
      <c r="C24" s="89" t="s">
        <v>29</v>
      </c>
      <c r="D24" s="90"/>
      <c r="E24" s="91">
        <v>25</v>
      </c>
      <c r="F24" s="27">
        <v>25</v>
      </c>
      <c r="G24" s="92">
        <f t="shared" si="0"/>
        <v>50</v>
      </c>
      <c r="H24" s="93">
        <f>G24</f>
        <v>50</v>
      </c>
    </row>
    <row r="25" spans="1:8" ht="37.5" customHeight="1" thickBot="1" x14ac:dyDescent="0.3">
      <c r="A25" s="94" t="s">
        <v>30</v>
      </c>
      <c r="B25" s="95" t="s">
        <v>14</v>
      </c>
      <c r="C25" s="96" t="s">
        <v>134</v>
      </c>
      <c r="D25" s="97" t="s">
        <v>31</v>
      </c>
      <c r="E25" s="98">
        <v>60</v>
      </c>
      <c r="F25" s="27">
        <v>47</v>
      </c>
      <c r="G25" s="27">
        <f t="shared" si="0"/>
        <v>107</v>
      </c>
      <c r="H25" s="99">
        <f>G25</f>
        <v>107</v>
      </c>
    </row>
    <row r="26" spans="1:8" ht="37.5" customHeight="1" thickBot="1" x14ac:dyDescent="0.3">
      <c r="A26" s="100"/>
      <c r="B26" s="88" t="s">
        <v>22</v>
      </c>
      <c r="C26" s="101" t="s">
        <v>135</v>
      </c>
      <c r="D26" s="97"/>
      <c r="E26" s="102">
        <v>60</v>
      </c>
      <c r="F26" s="102">
        <v>59</v>
      </c>
      <c r="G26" s="102">
        <f t="shared" si="0"/>
        <v>119</v>
      </c>
      <c r="H26" s="93">
        <f>G26+G27+G28</f>
        <v>161</v>
      </c>
    </row>
    <row r="27" spans="1:8" ht="37.5" customHeight="1" thickBot="1" x14ac:dyDescent="0.3">
      <c r="A27" s="103" t="s">
        <v>32</v>
      </c>
      <c r="B27" s="104" t="s">
        <v>10</v>
      </c>
      <c r="C27" s="105" t="s">
        <v>33</v>
      </c>
      <c r="D27" s="73" t="s">
        <v>34</v>
      </c>
      <c r="E27" s="17">
        <v>18</v>
      </c>
      <c r="F27" s="17"/>
      <c r="G27" s="106">
        <f t="shared" si="0"/>
        <v>18</v>
      </c>
      <c r="H27" s="107">
        <f>G27+G28+G29+G30</f>
        <v>108</v>
      </c>
    </row>
    <row r="28" spans="1:8" ht="37.5" customHeight="1" thickBot="1" x14ac:dyDescent="0.3">
      <c r="A28" s="108"/>
      <c r="B28" s="109"/>
      <c r="C28" s="105"/>
      <c r="D28" s="43" t="s">
        <v>35</v>
      </c>
      <c r="E28" s="44">
        <v>14</v>
      </c>
      <c r="F28" s="44">
        <v>10</v>
      </c>
      <c r="G28" s="54">
        <f t="shared" si="0"/>
        <v>24</v>
      </c>
      <c r="H28" s="110"/>
    </row>
    <row r="29" spans="1:8" ht="37.5" customHeight="1" thickBot="1" x14ac:dyDescent="0.3">
      <c r="A29" s="108"/>
      <c r="B29" s="109"/>
      <c r="C29" s="105"/>
      <c r="D29" s="46" t="s">
        <v>36</v>
      </c>
      <c r="E29" s="47">
        <v>19</v>
      </c>
      <c r="F29" s="47">
        <v>18</v>
      </c>
      <c r="G29" s="111">
        <f t="shared" si="0"/>
        <v>37</v>
      </c>
      <c r="H29" s="110"/>
    </row>
    <row r="30" spans="1:8" ht="37.5" customHeight="1" thickBot="1" x14ac:dyDescent="0.3">
      <c r="A30" s="108"/>
      <c r="B30" s="112"/>
      <c r="C30" s="25" t="s">
        <v>141</v>
      </c>
      <c r="D30" s="113" t="s">
        <v>142</v>
      </c>
      <c r="E30" s="114">
        <v>16</v>
      </c>
      <c r="F30" s="114">
        <v>13</v>
      </c>
      <c r="G30" s="115">
        <f>SUM(E30:F30)</f>
        <v>29</v>
      </c>
      <c r="H30" s="40"/>
    </row>
    <row r="31" spans="1:8" ht="37.5" customHeight="1" thickBot="1" x14ac:dyDescent="0.3">
      <c r="A31" s="108"/>
      <c r="B31" s="14" t="s">
        <v>14</v>
      </c>
      <c r="C31" s="105" t="s">
        <v>37</v>
      </c>
      <c r="D31" s="38" t="s">
        <v>21</v>
      </c>
      <c r="E31" s="116">
        <v>28</v>
      </c>
      <c r="F31" s="116">
        <v>24</v>
      </c>
      <c r="G31" s="10">
        <f t="shared" si="0"/>
        <v>52</v>
      </c>
      <c r="H31" s="117">
        <f>G31+G32+G33+G34+G36+G35</f>
        <v>339</v>
      </c>
    </row>
    <row r="32" spans="1:8" ht="37.5" customHeight="1" thickBot="1" x14ac:dyDescent="0.3">
      <c r="A32" s="108"/>
      <c r="B32" s="14"/>
      <c r="C32" s="105"/>
      <c r="D32" s="53" t="s">
        <v>38</v>
      </c>
      <c r="E32" s="44">
        <v>28</v>
      </c>
      <c r="F32" s="44">
        <v>22</v>
      </c>
      <c r="G32" s="54">
        <f t="shared" si="0"/>
        <v>50</v>
      </c>
      <c r="H32" s="117"/>
    </row>
    <row r="33" spans="1:8" ht="37.5" customHeight="1" thickBot="1" x14ac:dyDescent="0.3">
      <c r="A33" s="108"/>
      <c r="B33" s="14"/>
      <c r="C33" s="105"/>
      <c r="D33" s="53" t="s">
        <v>169</v>
      </c>
      <c r="E33" s="44">
        <v>27</v>
      </c>
      <c r="F33" s="44">
        <v>20</v>
      </c>
      <c r="G33" s="54">
        <f t="shared" si="0"/>
        <v>47</v>
      </c>
      <c r="H33" s="117"/>
    </row>
    <row r="34" spans="1:8" ht="37.5" customHeight="1" thickBot="1" x14ac:dyDescent="0.3">
      <c r="A34" s="108"/>
      <c r="B34" s="14"/>
      <c r="C34" s="105"/>
      <c r="D34" s="43" t="s">
        <v>39</v>
      </c>
      <c r="E34" s="44">
        <v>51</v>
      </c>
      <c r="F34" s="44">
        <v>67</v>
      </c>
      <c r="G34" s="44">
        <f t="shared" si="0"/>
        <v>118</v>
      </c>
      <c r="H34" s="117"/>
    </row>
    <row r="35" spans="1:8" ht="37.5" customHeight="1" thickBot="1" x14ac:dyDescent="0.3">
      <c r="A35" s="108"/>
      <c r="B35" s="14"/>
      <c r="C35" s="105"/>
      <c r="D35" s="60" t="s">
        <v>143</v>
      </c>
      <c r="E35" s="61">
        <v>22</v>
      </c>
      <c r="F35" s="61"/>
      <c r="G35" s="61">
        <v>22</v>
      </c>
      <c r="H35" s="117"/>
    </row>
    <row r="36" spans="1:8" ht="37.5" customHeight="1" thickBot="1" x14ac:dyDescent="0.3">
      <c r="A36" s="108"/>
      <c r="B36" s="118"/>
      <c r="C36" s="119"/>
      <c r="D36" s="60" t="s">
        <v>170</v>
      </c>
      <c r="E36" s="61">
        <v>33</v>
      </c>
      <c r="F36" s="61">
        <v>17</v>
      </c>
      <c r="G36" s="61">
        <f t="shared" si="0"/>
        <v>50</v>
      </c>
      <c r="H36" s="120"/>
    </row>
    <row r="37" spans="1:8" ht="37.5" customHeight="1" thickBot="1" x14ac:dyDescent="0.3">
      <c r="A37" s="108"/>
      <c r="B37" s="35" t="s">
        <v>22</v>
      </c>
      <c r="C37" s="121" t="s">
        <v>40</v>
      </c>
      <c r="D37" s="122" t="s">
        <v>171</v>
      </c>
      <c r="E37" s="123">
        <v>21</v>
      </c>
      <c r="F37" s="123">
        <v>28</v>
      </c>
      <c r="G37" s="124">
        <f t="shared" si="0"/>
        <v>49</v>
      </c>
      <c r="H37" s="125">
        <f>G37+G39+G40+G38+G41</f>
        <v>250</v>
      </c>
    </row>
    <row r="38" spans="1:8" ht="37.5" customHeight="1" thickBot="1" x14ac:dyDescent="0.3">
      <c r="A38" s="108"/>
      <c r="B38" s="41"/>
      <c r="C38" s="126"/>
      <c r="D38" s="127" t="s">
        <v>172</v>
      </c>
      <c r="E38" s="51">
        <v>44</v>
      </c>
      <c r="F38" s="51"/>
      <c r="G38" s="128">
        <v>44</v>
      </c>
      <c r="H38" s="129"/>
    </row>
    <row r="39" spans="1:8" ht="37.5" customHeight="1" thickBot="1" x14ac:dyDescent="0.3">
      <c r="A39" s="108"/>
      <c r="B39" s="41"/>
      <c r="C39" s="130" t="s">
        <v>41</v>
      </c>
      <c r="D39" s="43" t="s">
        <v>173</v>
      </c>
      <c r="E39" s="44">
        <v>25</v>
      </c>
      <c r="F39" s="44">
        <v>31</v>
      </c>
      <c r="G39" s="131">
        <f t="shared" si="0"/>
        <v>56</v>
      </c>
      <c r="H39" s="129"/>
    </row>
    <row r="40" spans="1:8" ht="37.5" customHeight="1" x14ac:dyDescent="0.25">
      <c r="A40" s="132"/>
      <c r="B40" s="41"/>
      <c r="C40" s="133" t="s">
        <v>42</v>
      </c>
      <c r="D40" s="134" t="s">
        <v>43</v>
      </c>
      <c r="E40" s="61">
        <v>22</v>
      </c>
      <c r="F40" s="61">
        <v>27</v>
      </c>
      <c r="G40" s="135">
        <f t="shared" si="0"/>
        <v>49</v>
      </c>
      <c r="H40" s="129"/>
    </row>
    <row r="41" spans="1:8" ht="37.5" customHeight="1" thickBot="1" x14ac:dyDescent="0.3">
      <c r="A41" s="136"/>
      <c r="B41" s="41"/>
      <c r="C41" s="137" t="s">
        <v>148</v>
      </c>
      <c r="D41" s="67" t="s">
        <v>149</v>
      </c>
      <c r="E41" s="138">
        <v>27</v>
      </c>
      <c r="F41" s="68">
        <v>25</v>
      </c>
      <c r="G41" s="139">
        <f t="shared" si="0"/>
        <v>52</v>
      </c>
      <c r="H41" s="129"/>
    </row>
    <row r="42" spans="1:8" ht="37.5" customHeight="1" thickBot="1" x14ac:dyDescent="0.3">
      <c r="A42" s="35" t="s">
        <v>154</v>
      </c>
      <c r="B42" s="35" t="s">
        <v>22</v>
      </c>
      <c r="C42" s="140" t="s">
        <v>155</v>
      </c>
      <c r="D42" s="141" t="s">
        <v>156</v>
      </c>
      <c r="E42" s="142">
        <v>12</v>
      </c>
      <c r="F42" s="143"/>
      <c r="G42" s="144"/>
      <c r="H42" s="125">
        <v>21</v>
      </c>
    </row>
    <row r="43" spans="1:8" ht="37.5" customHeight="1" thickBot="1" x14ac:dyDescent="0.3">
      <c r="A43" s="64"/>
      <c r="B43" s="64"/>
      <c r="C43" s="145" t="s">
        <v>157</v>
      </c>
      <c r="D43" s="146" t="s">
        <v>156</v>
      </c>
      <c r="E43" s="75">
        <v>9</v>
      </c>
      <c r="F43" s="143"/>
      <c r="G43" s="144"/>
      <c r="H43" s="147"/>
    </row>
    <row r="44" spans="1:8" ht="37.5" customHeight="1" x14ac:dyDescent="0.25">
      <c r="A44" s="148" t="s">
        <v>44</v>
      </c>
      <c r="B44" s="149" t="s">
        <v>10</v>
      </c>
      <c r="C44" s="150" t="s">
        <v>45</v>
      </c>
      <c r="D44" s="151" t="s">
        <v>46</v>
      </c>
      <c r="E44" s="152">
        <v>15</v>
      </c>
      <c r="F44" s="152">
        <v>17</v>
      </c>
      <c r="G44" s="153">
        <f t="shared" si="0"/>
        <v>32</v>
      </c>
      <c r="H44" s="154">
        <f>G44</f>
        <v>32</v>
      </c>
    </row>
    <row r="45" spans="1:8" ht="37.5" customHeight="1" x14ac:dyDescent="0.25">
      <c r="A45" s="155"/>
      <c r="B45" s="156" t="s">
        <v>14</v>
      </c>
      <c r="C45" s="157" t="s">
        <v>174</v>
      </c>
      <c r="D45" s="158"/>
      <c r="E45" s="159">
        <v>24</v>
      </c>
      <c r="F45" s="159">
        <v>29</v>
      </c>
      <c r="G45" s="160">
        <f t="shared" si="0"/>
        <v>53</v>
      </c>
      <c r="H45" s="161">
        <f>G45</f>
        <v>53</v>
      </c>
    </row>
    <row r="46" spans="1:8" ht="37.5" customHeight="1" x14ac:dyDescent="0.25">
      <c r="A46" s="155"/>
      <c r="B46" s="156" t="s">
        <v>22</v>
      </c>
      <c r="C46" s="157" t="s">
        <v>175</v>
      </c>
      <c r="D46" s="158"/>
      <c r="E46" s="159">
        <v>26</v>
      </c>
      <c r="F46" s="159">
        <v>20</v>
      </c>
      <c r="G46" s="160">
        <f t="shared" si="0"/>
        <v>46</v>
      </c>
      <c r="H46" s="162">
        <f>G46</f>
        <v>46</v>
      </c>
    </row>
    <row r="47" spans="1:8" ht="37.5" customHeight="1" thickBot="1" x14ac:dyDescent="0.3">
      <c r="A47" s="163"/>
      <c r="B47" s="164" t="s">
        <v>14</v>
      </c>
      <c r="C47" s="165" t="s">
        <v>124</v>
      </c>
      <c r="D47" s="165" t="s">
        <v>125</v>
      </c>
      <c r="E47" s="166">
        <v>15</v>
      </c>
      <c r="F47" s="166">
        <v>0</v>
      </c>
      <c r="G47" s="167">
        <v>15</v>
      </c>
      <c r="H47" s="168">
        <v>15</v>
      </c>
    </row>
    <row r="48" spans="1:8" ht="37.5" customHeight="1" thickBot="1" x14ac:dyDescent="0.3">
      <c r="A48" s="169" t="s">
        <v>126</v>
      </c>
      <c r="B48" s="170" t="s">
        <v>22</v>
      </c>
      <c r="C48" s="171" t="s">
        <v>127</v>
      </c>
      <c r="D48" s="172" t="s">
        <v>128</v>
      </c>
      <c r="E48" s="173">
        <v>9</v>
      </c>
      <c r="F48" s="173">
        <v>2</v>
      </c>
      <c r="G48" s="174">
        <v>11</v>
      </c>
      <c r="H48" s="175"/>
    </row>
    <row r="49" spans="1:8" ht="37.5" customHeight="1" thickBot="1" x14ac:dyDescent="0.3">
      <c r="A49" s="103" t="s">
        <v>48</v>
      </c>
      <c r="B49" s="176" t="s">
        <v>10</v>
      </c>
      <c r="C49" s="177" t="s">
        <v>49</v>
      </c>
      <c r="D49" s="127" t="s">
        <v>50</v>
      </c>
      <c r="E49" s="51">
        <v>15</v>
      </c>
      <c r="F49" s="51">
        <v>8</v>
      </c>
      <c r="G49" s="178">
        <f t="shared" ref="G49:G56" si="1">E49+F49</f>
        <v>23</v>
      </c>
      <c r="H49" s="40">
        <f>G49+G50+G51+G52+G53+G54</f>
        <v>112</v>
      </c>
    </row>
    <row r="50" spans="1:8" ht="37.5" customHeight="1" thickBot="1" x14ac:dyDescent="0.3">
      <c r="A50" s="108"/>
      <c r="B50" s="14"/>
      <c r="C50" s="179"/>
      <c r="D50" s="43" t="s">
        <v>35</v>
      </c>
      <c r="E50" s="44">
        <v>0</v>
      </c>
      <c r="F50" s="44">
        <v>0</v>
      </c>
      <c r="G50" s="54">
        <v>0</v>
      </c>
      <c r="H50" s="45"/>
    </row>
    <row r="51" spans="1:8" ht="37.5" customHeight="1" thickBot="1" x14ac:dyDescent="0.3">
      <c r="A51" s="108"/>
      <c r="B51" s="14"/>
      <c r="C51" s="179"/>
      <c r="D51" s="43" t="s">
        <v>13</v>
      </c>
      <c r="E51" s="44">
        <v>17</v>
      </c>
      <c r="F51" s="44">
        <v>6</v>
      </c>
      <c r="G51" s="54">
        <v>23</v>
      </c>
      <c r="H51" s="45"/>
    </row>
    <row r="52" spans="1:8" ht="37.5" customHeight="1" thickBot="1" x14ac:dyDescent="0.3">
      <c r="A52" s="108"/>
      <c r="B52" s="14"/>
      <c r="C52" s="179"/>
      <c r="D52" s="43" t="s">
        <v>51</v>
      </c>
      <c r="E52" s="180">
        <v>13</v>
      </c>
      <c r="F52" s="180">
        <v>8</v>
      </c>
      <c r="G52" s="54">
        <v>21</v>
      </c>
      <c r="H52" s="45"/>
    </row>
    <row r="53" spans="1:8" ht="37.5" customHeight="1" thickBot="1" x14ac:dyDescent="0.3">
      <c r="A53" s="108"/>
      <c r="B53" s="14"/>
      <c r="C53" s="179"/>
      <c r="D53" s="43" t="s">
        <v>176</v>
      </c>
      <c r="E53" s="44">
        <v>15</v>
      </c>
      <c r="F53" s="44">
        <v>4</v>
      </c>
      <c r="G53" s="54">
        <v>19</v>
      </c>
      <c r="H53" s="45"/>
    </row>
    <row r="54" spans="1:8" ht="37.5" customHeight="1" thickBot="1" x14ac:dyDescent="0.3">
      <c r="A54" s="108"/>
      <c r="B54" s="14"/>
      <c r="C54" s="179"/>
      <c r="D54" s="89" t="s">
        <v>52</v>
      </c>
      <c r="E54" s="22">
        <v>14</v>
      </c>
      <c r="F54" s="22">
        <v>12</v>
      </c>
      <c r="G54" s="111">
        <v>26</v>
      </c>
      <c r="H54" s="45"/>
    </row>
    <row r="55" spans="1:8" ht="37.5" customHeight="1" thickBot="1" x14ac:dyDescent="0.3">
      <c r="A55" s="108"/>
      <c r="B55" s="14" t="s">
        <v>14</v>
      </c>
      <c r="C55" s="181" t="s">
        <v>53</v>
      </c>
      <c r="D55" s="73" t="s">
        <v>177</v>
      </c>
      <c r="E55" s="17">
        <v>28</v>
      </c>
      <c r="F55" s="17">
        <v>21</v>
      </c>
      <c r="G55" s="106">
        <f t="shared" si="1"/>
        <v>49</v>
      </c>
      <c r="H55" s="182">
        <f>G55+G56+G57+G58</f>
        <v>137</v>
      </c>
    </row>
    <row r="56" spans="1:8" ht="37.5" customHeight="1" thickBot="1" x14ac:dyDescent="0.3">
      <c r="A56" s="108"/>
      <c r="B56" s="14"/>
      <c r="C56" s="181"/>
      <c r="D56" s="43" t="s">
        <v>178</v>
      </c>
      <c r="E56" s="44">
        <v>26</v>
      </c>
      <c r="F56" s="44">
        <v>11</v>
      </c>
      <c r="G56" s="54">
        <f t="shared" si="1"/>
        <v>37</v>
      </c>
      <c r="H56" s="182"/>
    </row>
    <row r="57" spans="1:8" ht="37.5" customHeight="1" thickBot="1" x14ac:dyDescent="0.3">
      <c r="A57" s="108"/>
      <c r="B57" s="14"/>
      <c r="C57" s="183" t="s">
        <v>54</v>
      </c>
      <c r="D57" s="43" t="s">
        <v>179</v>
      </c>
      <c r="E57" s="44">
        <v>8</v>
      </c>
      <c r="F57" s="44">
        <v>23</v>
      </c>
      <c r="G57" s="54">
        <v>0</v>
      </c>
      <c r="H57" s="182"/>
    </row>
    <row r="58" spans="1:8" ht="37.5" customHeight="1" thickBot="1" x14ac:dyDescent="0.3">
      <c r="A58" s="108"/>
      <c r="B58" s="14"/>
      <c r="C58" s="20" t="s">
        <v>54</v>
      </c>
      <c r="D58" s="184" t="s">
        <v>55</v>
      </c>
      <c r="E58" s="22">
        <v>28</v>
      </c>
      <c r="F58" s="22">
        <v>23</v>
      </c>
      <c r="G58" s="111">
        <f t="shared" ref="G58:G76" si="2">E58+F58</f>
        <v>51</v>
      </c>
      <c r="H58" s="185"/>
    </row>
    <row r="59" spans="1:8" ht="37.5" customHeight="1" thickBot="1" x14ac:dyDescent="0.3">
      <c r="A59" s="108"/>
      <c r="B59" s="104" t="s">
        <v>22</v>
      </c>
      <c r="C59" s="186" t="s">
        <v>139</v>
      </c>
      <c r="D59" s="187" t="s">
        <v>119</v>
      </c>
      <c r="E59" s="188">
        <v>25</v>
      </c>
      <c r="F59" s="188">
        <v>20</v>
      </c>
      <c r="G59" s="189">
        <f>SUM(E59:F59)</f>
        <v>45</v>
      </c>
      <c r="H59" s="190">
        <f>G60+G61+G59</f>
        <v>87</v>
      </c>
    </row>
    <row r="60" spans="1:8" ht="37.5" customHeight="1" thickBot="1" x14ac:dyDescent="0.3">
      <c r="A60" s="108"/>
      <c r="B60" s="109"/>
      <c r="C60" s="96" t="s">
        <v>56</v>
      </c>
      <c r="D60" s="73" t="s">
        <v>180</v>
      </c>
      <c r="E60" s="17">
        <v>14</v>
      </c>
      <c r="F60" s="17">
        <v>18</v>
      </c>
      <c r="G60" s="191">
        <f t="shared" si="2"/>
        <v>32</v>
      </c>
      <c r="H60" s="192"/>
    </row>
    <row r="61" spans="1:8" ht="37.5" customHeight="1" thickBot="1" x14ac:dyDescent="0.3">
      <c r="A61" s="132"/>
      <c r="B61" s="112"/>
      <c r="C61" s="101" t="s">
        <v>132</v>
      </c>
      <c r="D61" s="89" t="s">
        <v>13</v>
      </c>
      <c r="E61" s="22">
        <v>5</v>
      </c>
      <c r="F61" s="22">
        <v>5</v>
      </c>
      <c r="G61" s="193">
        <f t="shared" si="2"/>
        <v>10</v>
      </c>
      <c r="H61" s="194"/>
    </row>
    <row r="62" spans="1:8" s="197" customFormat="1" ht="37.5" customHeight="1" thickBot="1" x14ac:dyDescent="0.3">
      <c r="A62" s="195" t="s">
        <v>57</v>
      </c>
      <c r="B62" s="42" t="s">
        <v>58</v>
      </c>
      <c r="C62" s="196" t="s">
        <v>59</v>
      </c>
      <c r="D62" s="73" t="s">
        <v>31</v>
      </c>
      <c r="E62" s="17">
        <v>15</v>
      </c>
      <c r="F62" s="17">
        <v>9</v>
      </c>
      <c r="G62" s="106">
        <f t="shared" si="2"/>
        <v>24</v>
      </c>
      <c r="H62" s="45">
        <f>G62+G63+G64</f>
        <v>62</v>
      </c>
    </row>
    <row r="63" spans="1:8" s="197" customFormat="1" ht="37.5" customHeight="1" thickBot="1" x14ac:dyDescent="0.3">
      <c r="A63" s="198"/>
      <c r="B63" s="42"/>
      <c r="C63" s="196"/>
      <c r="D63" s="43" t="s">
        <v>60</v>
      </c>
      <c r="E63" s="54">
        <v>14</v>
      </c>
      <c r="F63" s="54">
        <v>6</v>
      </c>
      <c r="G63" s="54">
        <f t="shared" si="2"/>
        <v>20</v>
      </c>
      <c r="H63" s="45"/>
    </row>
    <row r="64" spans="1:8" s="197" customFormat="1" ht="37.5" customHeight="1" thickBot="1" x14ac:dyDescent="0.3">
      <c r="A64" s="198"/>
      <c r="B64" s="199"/>
      <c r="C64" s="200" t="s">
        <v>61</v>
      </c>
      <c r="D64" s="60" t="s">
        <v>62</v>
      </c>
      <c r="E64" s="22">
        <v>10</v>
      </c>
      <c r="F64" s="22">
        <v>8</v>
      </c>
      <c r="G64" s="111">
        <f t="shared" si="2"/>
        <v>18</v>
      </c>
      <c r="H64" s="45"/>
    </row>
    <row r="65" spans="1:8" s="197" customFormat="1" ht="37.5" customHeight="1" x14ac:dyDescent="0.25">
      <c r="A65" s="198"/>
      <c r="B65" s="201" t="s">
        <v>22</v>
      </c>
      <c r="C65" s="202" t="s">
        <v>181</v>
      </c>
      <c r="D65" s="203" t="s">
        <v>60</v>
      </c>
      <c r="E65" s="106">
        <v>9</v>
      </c>
      <c r="F65" s="106">
        <v>12</v>
      </c>
      <c r="G65" s="106">
        <f t="shared" si="2"/>
        <v>21</v>
      </c>
      <c r="H65" s="204">
        <f>G65+G66+G67</f>
        <v>85</v>
      </c>
    </row>
    <row r="66" spans="1:8" s="197" customFormat="1" ht="37.5" customHeight="1" thickBot="1" x14ac:dyDescent="0.3">
      <c r="A66" s="198"/>
      <c r="B66" s="205"/>
      <c r="C66" s="206" t="s">
        <v>182</v>
      </c>
      <c r="D66" s="59"/>
      <c r="E66" s="111">
        <v>14</v>
      </c>
      <c r="F66" s="111">
        <v>21</v>
      </c>
      <c r="G66" s="111">
        <f t="shared" si="2"/>
        <v>35</v>
      </c>
      <c r="H66" s="207"/>
    </row>
    <row r="67" spans="1:8" s="197" customFormat="1" ht="37.5" customHeight="1" thickBot="1" x14ac:dyDescent="0.3">
      <c r="A67" s="208"/>
      <c r="B67" s="209"/>
      <c r="C67" s="210" t="s">
        <v>146</v>
      </c>
      <c r="D67" s="211"/>
      <c r="E67" s="212">
        <v>18</v>
      </c>
      <c r="F67" s="115">
        <v>11</v>
      </c>
      <c r="G67" s="115">
        <f t="shared" si="2"/>
        <v>29</v>
      </c>
      <c r="H67" s="213"/>
    </row>
    <row r="68" spans="1:8" ht="37.5" customHeight="1" thickBot="1" x14ac:dyDescent="0.3">
      <c r="A68" s="94" t="s">
        <v>63</v>
      </c>
      <c r="B68" s="214" t="s">
        <v>10</v>
      </c>
      <c r="C68" s="49" t="s">
        <v>64</v>
      </c>
      <c r="D68" s="127" t="s">
        <v>31</v>
      </c>
      <c r="E68" s="215">
        <v>18</v>
      </c>
      <c r="F68" s="17">
        <v>9</v>
      </c>
      <c r="G68" s="17">
        <f t="shared" si="2"/>
        <v>27</v>
      </c>
      <c r="H68" s="107">
        <f>G68+G69+G70</f>
        <v>92</v>
      </c>
    </row>
    <row r="69" spans="1:8" ht="37.5" customHeight="1" thickBot="1" x14ac:dyDescent="0.3">
      <c r="A69" s="216"/>
      <c r="B69" s="214"/>
      <c r="C69" s="49"/>
      <c r="D69" s="43" t="s">
        <v>13</v>
      </c>
      <c r="E69" s="217">
        <v>18</v>
      </c>
      <c r="F69" s="44">
        <v>19</v>
      </c>
      <c r="G69" s="54">
        <f t="shared" si="2"/>
        <v>37</v>
      </c>
      <c r="H69" s="107"/>
    </row>
    <row r="70" spans="1:8" ht="37.5" customHeight="1" thickBot="1" x14ac:dyDescent="0.3">
      <c r="A70" s="216"/>
      <c r="B70" s="214"/>
      <c r="C70" s="49"/>
      <c r="D70" s="60" t="s">
        <v>65</v>
      </c>
      <c r="E70" s="218">
        <v>16</v>
      </c>
      <c r="F70" s="61">
        <v>12</v>
      </c>
      <c r="G70" s="62">
        <f t="shared" si="2"/>
        <v>28</v>
      </c>
      <c r="H70" s="107"/>
    </row>
    <row r="71" spans="1:8" ht="37.5" customHeight="1" thickBot="1" x14ac:dyDescent="0.3">
      <c r="A71" s="216"/>
      <c r="B71" s="219" t="s">
        <v>14</v>
      </c>
      <c r="C71" s="220" t="s">
        <v>66</v>
      </c>
      <c r="D71" s="221" t="s">
        <v>13</v>
      </c>
      <c r="E71" s="215">
        <v>36</v>
      </c>
      <c r="F71" s="17">
        <v>36</v>
      </c>
      <c r="G71" s="106">
        <f t="shared" si="2"/>
        <v>72</v>
      </c>
      <c r="H71" s="185">
        <f>G71+G74+G72+G73</f>
        <v>136</v>
      </c>
    </row>
    <row r="72" spans="1:8" ht="37.5" customHeight="1" thickBot="1" x14ac:dyDescent="0.3">
      <c r="A72" s="216"/>
      <c r="B72" s="205"/>
      <c r="C72" s="222"/>
      <c r="D72" s="223" t="s">
        <v>131</v>
      </c>
      <c r="E72" s="224">
        <v>6</v>
      </c>
      <c r="F72" s="188">
        <v>10</v>
      </c>
      <c r="G72" s="115">
        <f>SUM(E72:F72)</f>
        <v>16</v>
      </c>
      <c r="H72" s="225"/>
    </row>
    <row r="73" spans="1:8" ht="37.5" customHeight="1" thickBot="1" x14ac:dyDescent="0.3">
      <c r="A73" s="216"/>
      <c r="B73" s="205"/>
      <c r="C73" s="226"/>
      <c r="D73" s="227" t="s">
        <v>136</v>
      </c>
      <c r="E73" s="159">
        <v>8</v>
      </c>
      <c r="F73" s="159"/>
      <c r="G73" s="160">
        <v>8</v>
      </c>
      <c r="H73" s="228"/>
    </row>
    <row r="74" spans="1:8" ht="37.5" customHeight="1" thickBot="1" x14ac:dyDescent="0.3">
      <c r="A74" s="216"/>
      <c r="B74" s="205"/>
      <c r="C74" s="229" t="s">
        <v>67</v>
      </c>
      <c r="D74" s="230" t="s">
        <v>107</v>
      </c>
      <c r="E74" s="231">
        <v>20</v>
      </c>
      <c r="F74" s="102">
        <v>20</v>
      </c>
      <c r="G74" s="232">
        <f t="shared" si="2"/>
        <v>40</v>
      </c>
      <c r="H74" s="225"/>
    </row>
    <row r="75" spans="1:8" ht="37.5" customHeight="1" thickBot="1" x14ac:dyDescent="0.3">
      <c r="A75" s="216"/>
      <c r="B75" s="233"/>
      <c r="C75" s="234"/>
      <c r="D75" s="235" t="s">
        <v>131</v>
      </c>
      <c r="E75" s="231">
        <v>25</v>
      </c>
      <c r="F75" s="102">
        <v>20</v>
      </c>
      <c r="G75" s="232">
        <f>SUM(E75:F75)</f>
        <v>45</v>
      </c>
      <c r="H75" s="236"/>
    </row>
    <row r="76" spans="1:8" ht="37.5" customHeight="1" thickBot="1" x14ac:dyDescent="0.3">
      <c r="A76" s="237"/>
      <c r="B76" s="238" t="s">
        <v>22</v>
      </c>
      <c r="C76" s="239" t="s">
        <v>183</v>
      </c>
      <c r="D76" s="240" t="s">
        <v>13</v>
      </c>
      <c r="E76" s="27">
        <v>22</v>
      </c>
      <c r="F76" s="27">
        <v>15</v>
      </c>
      <c r="G76" s="241">
        <f t="shared" si="2"/>
        <v>37</v>
      </c>
      <c r="H76" s="242">
        <v>27</v>
      </c>
    </row>
    <row r="77" spans="1:8" ht="37.5" customHeight="1" thickBot="1" x14ac:dyDescent="0.3">
      <c r="A77" s="243" t="s">
        <v>68</v>
      </c>
      <c r="B77" s="244" t="s">
        <v>10</v>
      </c>
      <c r="C77" s="101" t="s">
        <v>69</v>
      </c>
      <c r="D77" s="245" t="s">
        <v>70</v>
      </c>
      <c r="E77" s="111">
        <v>18</v>
      </c>
      <c r="F77" s="111">
        <v>12</v>
      </c>
      <c r="G77" s="111">
        <f>SUM(E77:F77)</f>
        <v>30</v>
      </c>
      <c r="H77" s="242">
        <f>SUM(G77)</f>
        <v>30</v>
      </c>
    </row>
    <row r="78" spans="1:8" ht="37.5" customHeight="1" thickBot="1" x14ac:dyDescent="0.3">
      <c r="A78" s="195" t="s">
        <v>71</v>
      </c>
      <c r="B78" s="219" t="s">
        <v>58</v>
      </c>
      <c r="C78" s="196" t="s">
        <v>72</v>
      </c>
      <c r="D78" s="73" t="s">
        <v>70</v>
      </c>
      <c r="E78" s="7">
        <v>16</v>
      </c>
      <c r="F78" s="7">
        <v>13</v>
      </c>
      <c r="G78" s="17">
        <f>SUM(E78:F78)</f>
        <v>29</v>
      </c>
      <c r="H78" s="107">
        <f>G78+G79+G80+G81+G82</f>
        <v>117</v>
      </c>
    </row>
    <row r="79" spans="1:8" ht="37.5" customHeight="1" thickBot="1" x14ac:dyDescent="0.3">
      <c r="A79" s="198"/>
      <c r="B79" s="205"/>
      <c r="C79" s="196"/>
      <c r="D79" s="43" t="s">
        <v>73</v>
      </c>
      <c r="E79" s="61">
        <v>16</v>
      </c>
      <c r="F79" s="61">
        <v>14</v>
      </c>
      <c r="G79" s="44">
        <f>E79+F79</f>
        <v>30</v>
      </c>
      <c r="H79" s="110"/>
    </row>
    <row r="80" spans="1:8" ht="37.5" customHeight="1" x14ac:dyDescent="0.25">
      <c r="A80" s="198"/>
      <c r="B80" s="205"/>
      <c r="C80" s="196"/>
      <c r="D80" s="43" t="s">
        <v>74</v>
      </c>
      <c r="E80" s="246">
        <v>8</v>
      </c>
      <c r="F80" s="246">
        <v>7</v>
      </c>
      <c r="G80" s="44">
        <f>SUM(E80:F80)</f>
        <v>15</v>
      </c>
      <c r="H80" s="110"/>
    </row>
    <row r="81" spans="1:8" ht="37.5" customHeight="1" thickBot="1" x14ac:dyDescent="0.3">
      <c r="A81" s="198"/>
      <c r="B81" s="205"/>
      <c r="C81" s="247" t="s">
        <v>71</v>
      </c>
      <c r="D81" s="89" t="s">
        <v>65</v>
      </c>
      <c r="E81" s="22">
        <v>17</v>
      </c>
      <c r="F81" s="22">
        <v>4</v>
      </c>
      <c r="G81" s="22">
        <f>E81+F81</f>
        <v>21</v>
      </c>
      <c r="H81" s="110"/>
    </row>
    <row r="82" spans="1:8" ht="37.5" customHeight="1" thickBot="1" x14ac:dyDescent="0.3">
      <c r="A82" s="198"/>
      <c r="B82" s="233"/>
      <c r="C82" s="248"/>
      <c r="D82" s="249" t="s">
        <v>138</v>
      </c>
      <c r="E82" s="188">
        <v>14</v>
      </c>
      <c r="F82" s="188">
        <v>8</v>
      </c>
      <c r="G82" s="188">
        <f>SUM(E82:F82)</f>
        <v>22</v>
      </c>
      <c r="H82" s="40"/>
    </row>
    <row r="83" spans="1:8" ht="37.5" customHeight="1" thickBot="1" x14ac:dyDescent="0.3">
      <c r="A83" s="198"/>
      <c r="B83" s="42" t="s">
        <v>14</v>
      </c>
      <c r="C83" s="37" t="s">
        <v>75</v>
      </c>
      <c r="D83" s="73" t="s">
        <v>76</v>
      </c>
      <c r="E83" s="17">
        <v>69</v>
      </c>
      <c r="F83" s="17">
        <v>58</v>
      </c>
      <c r="G83" s="17">
        <f>E83+F83</f>
        <v>127</v>
      </c>
      <c r="H83" s="182">
        <f>G83+G84</f>
        <v>188</v>
      </c>
    </row>
    <row r="84" spans="1:8" ht="37.5" customHeight="1" thickBot="1" x14ac:dyDescent="0.3">
      <c r="A84" s="198"/>
      <c r="B84" s="42"/>
      <c r="C84" s="37"/>
      <c r="D84" s="89" t="s">
        <v>184</v>
      </c>
      <c r="E84" s="22">
        <v>35</v>
      </c>
      <c r="F84" s="22">
        <v>26</v>
      </c>
      <c r="G84" s="22">
        <v>61</v>
      </c>
      <c r="H84" s="182"/>
    </row>
    <row r="85" spans="1:8" ht="37.5" customHeight="1" x14ac:dyDescent="0.25">
      <c r="A85" s="198"/>
      <c r="B85" s="219" t="s">
        <v>22</v>
      </c>
      <c r="C85" s="250" t="s">
        <v>77</v>
      </c>
      <c r="D85" s="73" t="s">
        <v>78</v>
      </c>
      <c r="E85" s="17">
        <v>22</v>
      </c>
      <c r="F85" s="17">
        <v>22</v>
      </c>
      <c r="G85" s="17">
        <f t="shared" ref="G85:G104" si="3">E85+F85</f>
        <v>44</v>
      </c>
      <c r="H85" s="204">
        <f>G85+G86+G87+G88+G89</f>
        <v>340</v>
      </c>
    </row>
    <row r="86" spans="1:8" ht="37.5" customHeight="1" x14ac:dyDescent="0.25">
      <c r="A86" s="198"/>
      <c r="B86" s="205"/>
      <c r="C86" s="251" t="s">
        <v>79</v>
      </c>
      <c r="D86" s="43" t="s">
        <v>78</v>
      </c>
      <c r="E86" s="44">
        <v>42</v>
      </c>
      <c r="F86" s="44">
        <v>48</v>
      </c>
      <c r="G86" s="44">
        <f t="shared" si="3"/>
        <v>90</v>
      </c>
      <c r="H86" s="207"/>
    </row>
    <row r="87" spans="1:8" ht="37.5" customHeight="1" x14ac:dyDescent="0.25">
      <c r="A87" s="198"/>
      <c r="B87" s="205"/>
      <c r="C87" s="251"/>
      <c r="D87" s="43" t="s">
        <v>185</v>
      </c>
      <c r="E87" s="44">
        <v>41</v>
      </c>
      <c r="F87" s="44">
        <v>54</v>
      </c>
      <c r="G87" s="44">
        <f t="shared" si="3"/>
        <v>95</v>
      </c>
      <c r="H87" s="207"/>
    </row>
    <row r="88" spans="1:8" ht="37.5" customHeight="1" thickBot="1" x14ac:dyDescent="0.3">
      <c r="A88" s="198"/>
      <c r="B88" s="205"/>
      <c r="C88" s="252" t="s">
        <v>80</v>
      </c>
      <c r="D88" s="89" t="s">
        <v>186</v>
      </c>
      <c r="E88" s="22">
        <v>24</v>
      </c>
      <c r="F88" s="22">
        <v>25</v>
      </c>
      <c r="G88" s="22">
        <f t="shared" si="3"/>
        <v>49</v>
      </c>
      <c r="H88" s="207"/>
    </row>
    <row r="89" spans="1:8" ht="37.5" customHeight="1" thickBot="1" x14ac:dyDescent="0.3">
      <c r="A89" s="198"/>
      <c r="B89" s="233"/>
      <c r="C89" s="252" t="s">
        <v>150</v>
      </c>
      <c r="D89" s="240" t="s">
        <v>187</v>
      </c>
      <c r="E89" s="102">
        <v>37</v>
      </c>
      <c r="F89" s="102">
        <v>25</v>
      </c>
      <c r="G89" s="102">
        <f t="shared" si="3"/>
        <v>62</v>
      </c>
      <c r="H89" s="213"/>
    </row>
    <row r="90" spans="1:8" ht="37.5" customHeight="1" thickBot="1" x14ac:dyDescent="0.3">
      <c r="A90" s="198"/>
      <c r="B90" s="219" t="s">
        <v>151</v>
      </c>
      <c r="C90" s="253" t="s">
        <v>152</v>
      </c>
      <c r="D90" s="240" t="s">
        <v>149</v>
      </c>
      <c r="E90" s="102">
        <v>17</v>
      </c>
      <c r="F90" s="102"/>
      <c r="G90" s="102"/>
      <c r="H90" s="204">
        <f>E90+E91</f>
        <v>30</v>
      </c>
    </row>
    <row r="91" spans="1:8" ht="37.5" customHeight="1" thickBot="1" x14ac:dyDescent="0.3">
      <c r="A91" s="208"/>
      <c r="B91" s="233"/>
      <c r="C91" s="253" t="s">
        <v>153</v>
      </c>
      <c r="D91" s="240" t="s">
        <v>149</v>
      </c>
      <c r="E91" s="102">
        <v>13</v>
      </c>
      <c r="F91" s="102"/>
      <c r="G91" s="102"/>
      <c r="H91" s="213"/>
    </row>
    <row r="92" spans="1:8" ht="37.5" customHeight="1" thickBot="1" x14ac:dyDescent="0.3">
      <c r="A92" s="254" t="s">
        <v>81</v>
      </c>
      <c r="B92" s="244" t="s">
        <v>82</v>
      </c>
      <c r="C92" s="255" t="s">
        <v>83</v>
      </c>
      <c r="D92" s="245" t="s">
        <v>84</v>
      </c>
      <c r="E92" s="27"/>
      <c r="F92" s="256"/>
      <c r="G92" s="241">
        <f t="shared" si="3"/>
        <v>0</v>
      </c>
      <c r="H92" s="257">
        <v>12</v>
      </c>
    </row>
    <row r="93" spans="1:8" ht="37.5" customHeight="1" thickBot="1" x14ac:dyDescent="0.3">
      <c r="A93" s="254"/>
      <c r="B93" s="244" t="s">
        <v>14</v>
      </c>
      <c r="C93" s="239" t="s">
        <v>85</v>
      </c>
      <c r="D93" s="245" t="s">
        <v>50</v>
      </c>
      <c r="E93" s="27">
        <v>18</v>
      </c>
      <c r="F93" s="27">
        <v>21</v>
      </c>
      <c r="G93" s="241">
        <f t="shared" si="3"/>
        <v>39</v>
      </c>
      <c r="H93" s="99">
        <f>G93</f>
        <v>39</v>
      </c>
    </row>
    <row r="94" spans="1:8" ht="37.5" customHeight="1" thickBot="1" x14ac:dyDescent="0.3">
      <c r="A94" s="254"/>
      <c r="B94" s="258" t="s">
        <v>22</v>
      </c>
      <c r="C94" s="259" t="s">
        <v>86</v>
      </c>
      <c r="D94" s="73" t="s">
        <v>188</v>
      </c>
      <c r="E94" s="17">
        <v>22</v>
      </c>
      <c r="F94" s="17">
        <v>11</v>
      </c>
      <c r="G94" s="106">
        <f t="shared" si="3"/>
        <v>33</v>
      </c>
      <c r="H94" s="260">
        <f>G94+F94+E94</f>
        <v>66</v>
      </c>
    </row>
    <row r="95" spans="1:8" s="197" customFormat="1" ht="37.5" customHeight="1" thickBot="1" x14ac:dyDescent="0.3">
      <c r="A95" s="195" t="s">
        <v>87</v>
      </c>
      <c r="B95" s="261" t="s">
        <v>14</v>
      </c>
      <c r="C95" s="96" t="s">
        <v>88</v>
      </c>
      <c r="D95" s="262" t="s">
        <v>35</v>
      </c>
      <c r="E95" s="98">
        <v>60</v>
      </c>
      <c r="F95" s="27">
        <v>51</v>
      </c>
      <c r="G95" s="241">
        <f t="shared" si="3"/>
        <v>111</v>
      </c>
      <c r="H95" s="263">
        <f>G95+G96</f>
        <v>175</v>
      </c>
    </row>
    <row r="96" spans="1:8" s="197" customFormat="1" ht="37.5" customHeight="1" thickBot="1" x14ac:dyDescent="0.3">
      <c r="A96" s="198"/>
      <c r="B96" s="264"/>
      <c r="C96" s="210" t="s">
        <v>144</v>
      </c>
      <c r="D96" s="265"/>
      <c r="E96" s="266">
        <v>26</v>
      </c>
      <c r="F96" s="7">
        <v>38</v>
      </c>
      <c r="G96" s="10">
        <f t="shared" si="3"/>
        <v>64</v>
      </c>
      <c r="H96" s="267"/>
    </row>
    <row r="97" spans="1:8" s="197" customFormat="1" ht="37.5" customHeight="1" x14ac:dyDescent="0.25">
      <c r="A97" s="198"/>
      <c r="B97" s="268" t="s">
        <v>22</v>
      </c>
      <c r="C97" s="269" t="s">
        <v>189</v>
      </c>
      <c r="D97" s="265"/>
      <c r="E97" s="215">
        <v>39</v>
      </c>
      <c r="F97" s="17">
        <v>66</v>
      </c>
      <c r="G97" s="106">
        <f t="shared" si="3"/>
        <v>105</v>
      </c>
      <c r="H97" s="270">
        <f>G97+G98+G99+G100+G102+G103+G101+G104</f>
        <v>548</v>
      </c>
    </row>
    <row r="98" spans="1:8" s="197" customFormat="1" ht="37.5" customHeight="1" x14ac:dyDescent="0.25">
      <c r="A98" s="198"/>
      <c r="B98" s="271"/>
      <c r="C98" s="130" t="s">
        <v>89</v>
      </c>
      <c r="D98" s="265"/>
      <c r="E98" s="217">
        <v>25</v>
      </c>
      <c r="F98" s="44">
        <v>13</v>
      </c>
      <c r="G98" s="54">
        <f t="shared" si="3"/>
        <v>38</v>
      </c>
      <c r="H98" s="192"/>
    </row>
    <row r="99" spans="1:8" s="197" customFormat="1" ht="37.5" customHeight="1" x14ac:dyDescent="0.25">
      <c r="A99" s="198"/>
      <c r="B99" s="271"/>
      <c r="C99" s="130" t="s">
        <v>90</v>
      </c>
      <c r="D99" s="265"/>
      <c r="E99" s="217">
        <v>12</v>
      </c>
      <c r="F99" s="44">
        <v>16</v>
      </c>
      <c r="G99" s="54">
        <f t="shared" si="3"/>
        <v>28</v>
      </c>
      <c r="H99" s="192"/>
    </row>
    <row r="100" spans="1:8" s="197" customFormat="1" ht="37.5" customHeight="1" x14ac:dyDescent="0.25">
      <c r="A100" s="198"/>
      <c r="B100" s="271"/>
      <c r="C100" s="130" t="s">
        <v>91</v>
      </c>
      <c r="D100" s="265"/>
      <c r="E100" s="217">
        <v>30</v>
      </c>
      <c r="F100" s="44">
        <v>24</v>
      </c>
      <c r="G100" s="54">
        <f t="shared" si="3"/>
        <v>54</v>
      </c>
      <c r="H100" s="192"/>
    </row>
    <row r="101" spans="1:8" s="197" customFormat="1" ht="37.5" customHeight="1" x14ac:dyDescent="0.25">
      <c r="A101" s="198"/>
      <c r="B101" s="271"/>
      <c r="C101" s="130" t="s">
        <v>145</v>
      </c>
      <c r="D101" s="265"/>
      <c r="E101" s="217">
        <v>28</v>
      </c>
      <c r="F101" s="44">
        <v>95</v>
      </c>
      <c r="G101" s="54">
        <f t="shared" si="3"/>
        <v>123</v>
      </c>
      <c r="H101" s="192"/>
    </row>
    <row r="102" spans="1:8" s="197" customFormat="1" ht="37.5" customHeight="1" x14ac:dyDescent="0.25">
      <c r="A102" s="198"/>
      <c r="B102" s="271"/>
      <c r="C102" s="130" t="s">
        <v>92</v>
      </c>
      <c r="D102" s="265"/>
      <c r="E102" s="217">
        <v>30</v>
      </c>
      <c r="F102" s="44">
        <v>30</v>
      </c>
      <c r="G102" s="54">
        <f t="shared" si="3"/>
        <v>60</v>
      </c>
      <c r="H102" s="192"/>
    </row>
    <row r="103" spans="1:8" s="197" customFormat="1" ht="37.5" customHeight="1" x14ac:dyDescent="0.25">
      <c r="A103" s="198"/>
      <c r="B103" s="271"/>
      <c r="C103" s="272" t="s">
        <v>190</v>
      </c>
      <c r="D103" s="265"/>
      <c r="E103" s="218">
        <v>33</v>
      </c>
      <c r="F103" s="61">
        <v>60</v>
      </c>
      <c r="G103" s="62">
        <f t="shared" si="3"/>
        <v>93</v>
      </c>
      <c r="H103" s="192"/>
    </row>
    <row r="104" spans="1:8" s="197" customFormat="1" ht="37.5" customHeight="1" thickBot="1" x14ac:dyDescent="0.3">
      <c r="A104" s="208"/>
      <c r="B104" s="273"/>
      <c r="C104" s="274"/>
      <c r="D104" s="275" t="s">
        <v>147</v>
      </c>
      <c r="E104" s="166">
        <v>24</v>
      </c>
      <c r="F104" s="166">
        <v>23</v>
      </c>
      <c r="G104" s="167">
        <f t="shared" si="3"/>
        <v>47</v>
      </c>
      <c r="H104" s="276"/>
    </row>
    <row r="105" spans="1:8" s="197" customFormat="1" ht="37.5" customHeight="1" thickBot="1" x14ac:dyDescent="0.3">
      <c r="A105" s="244" t="s">
        <v>3</v>
      </c>
      <c r="B105" s="277" t="s">
        <v>4</v>
      </c>
      <c r="C105" s="277" t="s">
        <v>5</v>
      </c>
      <c r="D105" s="278" t="s">
        <v>6</v>
      </c>
      <c r="E105" s="17" t="s">
        <v>1</v>
      </c>
      <c r="F105" s="17" t="s">
        <v>2</v>
      </c>
      <c r="G105" s="106"/>
      <c r="H105" s="279"/>
    </row>
    <row r="106" spans="1:8" s="197" customFormat="1" ht="37.5" customHeight="1" thickBot="1" x14ac:dyDescent="0.3">
      <c r="A106" s="280"/>
      <c r="B106" s="281"/>
      <c r="C106" s="281"/>
      <c r="D106" s="282"/>
      <c r="E106" s="11" t="s">
        <v>7</v>
      </c>
      <c r="F106" s="11"/>
      <c r="G106" s="283" t="s">
        <v>47</v>
      </c>
      <c r="H106" s="283"/>
    </row>
    <row r="107" spans="1:8" s="197" customFormat="1" ht="37.5" customHeight="1" thickBot="1" x14ac:dyDescent="0.3">
      <c r="A107" s="284" t="s">
        <v>93</v>
      </c>
      <c r="B107" s="285" t="s">
        <v>14</v>
      </c>
      <c r="C107" s="286" t="s">
        <v>94</v>
      </c>
      <c r="D107" s="73" t="s">
        <v>95</v>
      </c>
      <c r="E107" s="17">
        <v>60</v>
      </c>
      <c r="F107" s="17">
        <v>60</v>
      </c>
      <c r="G107" s="106">
        <f t="shared" ref="G107:G130" si="4">E107+F107</f>
        <v>120</v>
      </c>
      <c r="H107" s="182">
        <f>G107+G108+G109+G110+G111+G112+G113+G114+G115</f>
        <v>654</v>
      </c>
    </row>
    <row r="108" spans="1:8" s="197" customFormat="1" ht="37.5" customHeight="1" thickBot="1" x14ac:dyDescent="0.3">
      <c r="A108" s="287"/>
      <c r="B108" s="285"/>
      <c r="C108" s="286"/>
      <c r="D108" s="43" t="s">
        <v>191</v>
      </c>
      <c r="E108" s="44">
        <v>45</v>
      </c>
      <c r="F108" s="288"/>
      <c r="G108" s="54">
        <f t="shared" si="4"/>
        <v>45</v>
      </c>
      <c r="H108" s="182"/>
    </row>
    <row r="109" spans="1:8" s="197" customFormat="1" ht="37.5" customHeight="1" thickBot="1" x14ac:dyDescent="0.3">
      <c r="A109" s="287"/>
      <c r="B109" s="285"/>
      <c r="C109" s="286"/>
      <c r="D109" s="43" t="s">
        <v>192</v>
      </c>
      <c r="E109" s="44">
        <v>36</v>
      </c>
      <c r="F109" s="44">
        <v>28</v>
      </c>
      <c r="G109" s="54">
        <f t="shared" si="4"/>
        <v>64</v>
      </c>
      <c r="H109" s="182"/>
    </row>
    <row r="110" spans="1:8" s="197" customFormat="1" ht="37.5" customHeight="1" thickBot="1" x14ac:dyDescent="0.3">
      <c r="A110" s="287"/>
      <c r="B110" s="285"/>
      <c r="C110" s="286"/>
      <c r="D110" s="43" t="s">
        <v>193</v>
      </c>
      <c r="E110" s="44">
        <v>46</v>
      </c>
      <c r="F110" s="44">
        <v>45</v>
      </c>
      <c r="G110" s="54">
        <f t="shared" si="4"/>
        <v>91</v>
      </c>
      <c r="H110" s="182"/>
    </row>
    <row r="111" spans="1:8" s="197" customFormat="1" ht="37.5" customHeight="1" thickBot="1" x14ac:dyDescent="0.3">
      <c r="A111" s="287"/>
      <c r="B111" s="285"/>
      <c r="C111" s="286"/>
      <c r="D111" s="43" t="s">
        <v>194</v>
      </c>
      <c r="E111" s="44">
        <v>28</v>
      </c>
      <c r="F111" s="44">
        <v>26</v>
      </c>
      <c r="G111" s="54">
        <f t="shared" si="4"/>
        <v>54</v>
      </c>
      <c r="H111" s="182"/>
    </row>
    <row r="112" spans="1:8" s="197" customFormat="1" ht="37.5" customHeight="1" thickBot="1" x14ac:dyDescent="0.3">
      <c r="A112" s="287"/>
      <c r="B112" s="285"/>
      <c r="C112" s="289" t="s">
        <v>96</v>
      </c>
      <c r="D112" s="127" t="s">
        <v>194</v>
      </c>
      <c r="E112" s="44">
        <v>28</v>
      </c>
      <c r="F112" s="44">
        <v>27</v>
      </c>
      <c r="G112" s="54">
        <f t="shared" si="4"/>
        <v>55</v>
      </c>
      <c r="H112" s="182"/>
    </row>
    <row r="113" spans="1:8" s="197" customFormat="1" ht="37.5" customHeight="1" thickBot="1" x14ac:dyDescent="0.3">
      <c r="A113" s="287"/>
      <c r="B113" s="285"/>
      <c r="C113" s="289"/>
      <c r="D113" s="43" t="s">
        <v>195</v>
      </c>
      <c r="E113" s="44">
        <v>30</v>
      </c>
      <c r="F113" s="44">
        <v>25</v>
      </c>
      <c r="G113" s="54">
        <f t="shared" si="4"/>
        <v>55</v>
      </c>
      <c r="H113" s="182"/>
    </row>
    <row r="114" spans="1:8" s="197" customFormat="1" ht="37.5" customHeight="1" thickBot="1" x14ac:dyDescent="0.3">
      <c r="A114" s="287"/>
      <c r="B114" s="285"/>
      <c r="C114" s="289"/>
      <c r="D114" s="43" t="s">
        <v>31</v>
      </c>
      <c r="E114" s="44">
        <v>60</v>
      </c>
      <c r="F114" s="44">
        <v>50</v>
      </c>
      <c r="G114" s="54">
        <f t="shared" si="4"/>
        <v>110</v>
      </c>
      <c r="H114" s="182"/>
    </row>
    <row r="115" spans="1:8" s="197" customFormat="1" ht="37.5" customHeight="1" thickBot="1" x14ac:dyDescent="0.3">
      <c r="A115" s="287"/>
      <c r="B115" s="285"/>
      <c r="C115" s="101" t="s">
        <v>97</v>
      </c>
      <c r="D115" s="89" t="s">
        <v>196</v>
      </c>
      <c r="E115" s="22">
        <v>30</v>
      </c>
      <c r="F115" s="22">
        <v>30</v>
      </c>
      <c r="G115" s="111">
        <f t="shared" si="4"/>
        <v>60</v>
      </c>
      <c r="H115" s="182"/>
    </row>
    <row r="116" spans="1:8" s="197" customFormat="1" ht="37.5" customHeight="1" thickBot="1" x14ac:dyDescent="0.3">
      <c r="A116" s="287"/>
      <c r="B116" s="290" t="s">
        <v>22</v>
      </c>
      <c r="C116" s="291" t="s">
        <v>129</v>
      </c>
      <c r="D116" s="240" t="s">
        <v>130</v>
      </c>
      <c r="E116" s="188">
        <v>7</v>
      </c>
      <c r="F116" s="188">
        <v>7</v>
      </c>
      <c r="G116" s="115">
        <f>SUM(E116:F116)</f>
        <v>14</v>
      </c>
      <c r="H116" s="204">
        <f>G116+G117+G118+G119</f>
        <v>293</v>
      </c>
    </row>
    <row r="117" spans="1:8" s="197" customFormat="1" ht="37.5" customHeight="1" thickBot="1" x14ac:dyDescent="0.3">
      <c r="A117" s="287"/>
      <c r="B117" s="292"/>
      <c r="C117" s="96" t="s">
        <v>98</v>
      </c>
      <c r="D117" s="293" t="s">
        <v>13</v>
      </c>
      <c r="E117" s="17">
        <v>60</v>
      </c>
      <c r="F117" s="17">
        <v>55</v>
      </c>
      <c r="G117" s="106">
        <f t="shared" si="4"/>
        <v>115</v>
      </c>
      <c r="H117" s="207"/>
    </row>
    <row r="118" spans="1:8" s="197" customFormat="1" ht="37.5" customHeight="1" thickBot="1" x14ac:dyDescent="0.3">
      <c r="A118" s="287"/>
      <c r="B118" s="292"/>
      <c r="C118" s="101" t="s">
        <v>99</v>
      </c>
      <c r="D118" s="293"/>
      <c r="E118" s="22">
        <v>30</v>
      </c>
      <c r="F118" s="22">
        <v>30</v>
      </c>
      <c r="G118" s="111">
        <f t="shared" si="4"/>
        <v>60</v>
      </c>
      <c r="H118" s="207"/>
    </row>
    <row r="119" spans="1:8" s="197" customFormat="1" ht="37.5" customHeight="1" thickBot="1" x14ac:dyDescent="0.3">
      <c r="A119" s="294"/>
      <c r="B119" s="295"/>
      <c r="C119" s="296" t="s">
        <v>137</v>
      </c>
      <c r="D119" s="31" t="s">
        <v>136</v>
      </c>
      <c r="E119" s="188">
        <v>60</v>
      </c>
      <c r="F119" s="188">
        <v>44</v>
      </c>
      <c r="G119" s="115">
        <f t="shared" si="4"/>
        <v>104</v>
      </c>
      <c r="H119" s="213"/>
    </row>
    <row r="120" spans="1:8" s="197" customFormat="1" ht="37.5" customHeight="1" thickBot="1" x14ac:dyDescent="0.3">
      <c r="A120" s="297" t="s">
        <v>100</v>
      </c>
      <c r="B120" s="285" t="s">
        <v>58</v>
      </c>
      <c r="C120" s="37" t="s">
        <v>101</v>
      </c>
      <c r="D120" s="73" t="s">
        <v>102</v>
      </c>
      <c r="E120" s="17">
        <v>10</v>
      </c>
      <c r="F120" s="17">
        <v>11</v>
      </c>
      <c r="G120" s="106">
        <f t="shared" si="4"/>
        <v>21</v>
      </c>
      <c r="H120" s="45">
        <f>G120+G121</f>
        <v>45</v>
      </c>
    </row>
    <row r="121" spans="1:8" s="197" customFormat="1" ht="37.5" customHeight="1" thickBot="1" x14ac:dyDescent="0.3">
      <c r="A121" s="298"/>
      <c r="B121" s="285"/>
      <c r="C121" s="37"/>
      <c r="D121" s="89" t="s">
        <v>70</v>
      </c>
      <c r="E121" s="22">
        <v>10</v>
      </c>
      <c r="F121" s="22">
        <v>14</v>
      </c>
      <c r="G121" s="111">
        <f t="shared" si="4"/>
        <v>24</v>
      </c>
      <c r="H121" s="45"/>
    </row>
    <row r="122" spans="1:8" s="197" customFormat="1" ht="37.5" customHeight="1" thickBot="1" x14ac:dyDescent="0.3">
      <c r="A122" s="298"/>
      <c r="B122" s="285" t="s">
        <v>14</v>
      </c>
      <c r="C122" s="16" t="s">
        <v>103</v>
      </c>
      <c r="D122" s="73" t="s">
        <v>70</v>
      </c>
      <c r="E122" s="106">
        <v>28</v>
      </c>
      <c r="F122" s="106">
        <v>24</v>
      </c>
      <c r="G122" s="106">
        <f t="shared" si="4"/>
        <v>52</v>
      </c>
      <c r="H122" s="182">
        <f>G122+G123</f>
        <v>68</v>
      </c>
    </row>
    <row r="123" spans="1:8" s="197" customFormat="1" ht="37.5" customHeight="1" thickBot="1" x14ac:dyDescent="0.3">
      <c r="A123" s="298"/>
      <c r="B123" s="299"/>
      <c r="C123" s="101" t="s">
        <v>104</v>
      </c>
      <c r="D123" s="89" t="s">
        <v>102</v>
      </c>
      <c r="E123" s="111">
        <v>10</v>
      </c>
      <c r="F123" s="111">
        <v>6</v>
      </c>
      <c r="G123" s="111">
        <f t="shared" si="4"/>
        <v>16</v>
      </c>
      <c r="H123" s="182"/>
    </row>
    <row r="124" spans="1:8" s="197" customFormat="1" ht="51.75" customHeight="1" thickBot="1" x14ac:dyDescent="0.3">
      <c r="A124" s="298"/>
      <c r="B124" s="195" t="s">
        <v>22</v>
      </c>
      <c r="C124" s="300" t="s">
        <v>197</v>
      </c>
      <c r="D124" s="240" t="s">
        <v>102</v>
      </c>
      <c r="E124" s="232">
        <v>7</v>
      </c>
      <c r="F124" s="232">
        <v>13</v>
      </c>
      <c r="G124" s="301">
        <f t="shared" si="4"/>
        <v>20</v>
      </c>
      <c r="H124" s="302">
        <f>G124+G125</f>
        <v>66</v>
      </c>
    </row>
    <row r="125" spans="1:8" s="197" customFormat="1" ht="37.5" customHeight="1" thickBot="1" x14ac:dyDescent="0.3">
      <c r="A125" s="303"/>
      <c r="B125" s="208"/>
      <c r="C125" s="304" t="s">
        <v>140</v>
      </c>
      <c r="D125" s="249" t="s">
        <v>102</v>
      </c>
      <c r="E125" s="115">
        <v>19</v>
      </c>
      <c r="F125" s="115">
        <v>27</v>
      </c>
      <c r="G125" s="189">
        <f t="shared" si="4"/>
        <v>46</v>
      </c>
      <c r="H125" s="70"/>
    </row>
    <row r="126" spans="1:8" ht="37.5" customHeight="1" x14ac:dyDescent="0.25">
      <c r="A126" s="305" t="s">
        <v>105</v>
      </c>
      <c r="B126" s="306" t="s">
        <v>58</v>
      </c>
      <c r="C126" s="307" t="s">
        <v>106</v>
      </c>
      <c r="D126" s="16" t="s">
        <v>107</v>
      </c>
      <c r="E126" s="17">
        <v>13</v>
      </c>
      <c r="F126" s="17">
        <v>15</v>
      </c>
      <c r="G126" s="106">
        <f t="shared" si="4"/>
        <v>28</v>
      </c>
      <c r="H126" s="107">
        <f>G126+G127</f>
        <v>49</v>
      </c>
    </row>
    <row r="127" spans="1:8" ht="37.5" customHeight="1" thickBot="1" x14ac:dyDescent="0.3">
      <c r="A127" s="254"/>
      <c r="B127" s="308"/>
      <c r="C127" s="248"/>
      <c r="D127" s="240" t="s">
        <v>108</v>
      </c>
      <c r="E127" s="232">
        <v>13</v>
      </c>
      <c r="F127" s="232">
        <v>8</v>
      </c>
      <c r="G127" s="232">
        <f t="shared" si="4"/>
        <v>21</v>
      </c>
      <c r="H127" s="309"/>
    </row>
    <row r="128" spans="1:8" ht="37.5" customHeight="1" x14ac:dyDescent="0.25">
      <c r="A128" s="254"/>
      <c r="B128" s="195" t="s">
        <v>14</v>
      </c>
      <c r="C128" s="310" t="s">
        <v>109</v>
      </c>
      <c r="D128" s="73" t="s">
        <v>198</v>
      </c>
      <c r="E128" s="17">
        <v>26</v>
      </c>
      <c r="F128" s="17">
        <v>24</v>
      </c>
      <c r="G128" s="191">
        <f t="shared" si="4"/>
        <v>50</v>
      </c>
      <c r="H128" s="311">
        <f>G128+G129+G130+G131+G132</f>
        <v>226</v>
      </c>
    </row>
    <row r="129" spans="1:8" ht="37.5" customHeight="1" thickBot="1" x14ac:dyDescent="0.3">
      <c r="A129" s="254"/>
      <c r="B129" s="198"/>
      <c r="C129" s="312"/>
      <c r="D129" s="89" t="s">
        <v>110</v>
      </c>
      <c r="E129" s="102">
        <v>30</v>
      </c>
      <c r="F129" s="102">
        <v>21</v>
      </c>
      <c r="G129" s="193">
        <f t="shared" si="4"/>
        <v>51</v>
      </c>
      <c r="H129" s="313"/>
    </row>
    <row r="130" spans="1:8" ht="37.5" customHeight="1" x14ac:dyDescent="0.25">
      <c r="A130" s="254"/>
      <c r="B130" s="198"/>
      <c r="C130" s="310" t="s">
        <v>111</v>
      </c>
      <c r="D130" s="73" t="s">
        <v>198</v>
      </c>
      <c r="E130" s="17">
        <v>25</v>
      </c>
      <c r="F130" s="17">
        <v>25</v>
      </c>
      <c r="G130" s="191">
        <f t="shared" si="4"/>
        <v>50</v>
      </c>
      <c r="H130" s="313"/>
    </row>
    <row r="131" spans="1:8" ht="37.5" customHeight="1" x14ac:dyDescent="0.25">
      <c r="A131" s="254"/>
      <c r="B131" s="198"/>
      <c r="C131" s="314"/>
      <c r="D131" s="43" t="s">
        <v>199</v>
      </c>
      <c r="E131" s="51">
        <v>20</v>
      </c>
      <c r="F131" s="315">
        <v>20</v>
      </c>
      <c r="G131" s="316">
        <f>E131</f>
        <v>20</v>
      </c>
      <c r="H131" s="313"/>
    </row>
    <row r="132" spans="1:8" ht="37.5" customHeight="1" thickBot="1" x14ac:dyDescent="0.3">
      <c r="A132" s="254"/>
      <c r="B132" s="198"/>
      <c r="C132" s="317"/>
      <c r="D132" s="89" t="s">
        <v>107</v>
      </c>
      <c r="E132" s="22">
        <v>33</v>
      </c>
      <c r="F132" s="22">
        <v>22</v>
      </c>
      <c r="G132" s="318">
        <f t="shared" ref="G132:G137" si="5">E132+F132</f>
        <v>55</v>
      </c>
      <c r="H132" s="313"/>
    </row>
    <row r="133" spans="1:8" ht="37.5" customHeight="1" x14ac:dyDescent="0.25">
      <c r="A133" s="254"/>
      <c r="B133" s="319" t="s">
        <v>22</v>
      </c>
      <c r="C133" s="320" t="s">
        <v>112</v>
      </c>
      <c r="D133" s="321" t="s">
        <v>113</v>
      </c>
      <c r="E133" s="51">
        <v>30</v>
      </c>
      <c r="F133" s="51">
        <v>32</v>
      </c>
      <c r="G133" s="178">
        <f t="shared" si="5"/>
        <v>62</v>
      </c>
      <c r="H133" s="322">
        <f>G133+G134</f>
        <v>152</v>
      </c>
    </row>
    <row r="134" spans="1:8" ht="37.5" customHeight="1" thickBot="1" x14ac:dyDescent="0.3">
      <c r="A134" s="323"/>
      <c r="B134" s="324"/>
      <c r="C134" s="325"/>
      <c r="D134" s="89" t="s">
        <v>179</v>
      </c>
      <c r="E134" s="22">
        <v>45</v>
      </c>
      <c r="F134" s="22">
        <v>45</v>
      </c>
      <c r="G134" s="111">
        <f t="shared" si="5"/>
        <v>90</v>
      </c>
      <c r="H134" s="326"/>
    </row>
    <row r="135" spans="1:8" ht="37.5" customHeight="1" thickBot="1" x14ac:dyDescent="0.3">
      <c r="A135" s="327" t="s">
        <v>114</v>
      </c>
      <c r="B135" s="328" t="s">
        <v>82</v>
      </c>
      <c r="C135" s="329" t="s">
        <v>200</v>
      </c>
      <c r="D135" s="16" t="s">
        <v>115</v>
      </c>
      <c r="E135" s="106"/>
      <c r="F135" s="330"/>
      <c r="G135" s="106">
        <f t="shared" si="5"/>
        <v>0</v>
      </c>
      <c r="H135" s="331">
        <f>G135+G136+G137</f>
        <v>0</v>
      </c>
    </row>
    <row r="136" spans="1:8" ht="48" customHeight="1" thickBot="1" x14ac:dyDescent="0.3">
      <c r="A136" s="332" t="s">
        <v>116</v>
      </c>
      <c r="B136" s="333" t="s">
        <v>82</v>
      </c>
      <c r="C136" s="333" t="s">
        <v>201</v>
      </c>
      <c r="D136" s="334" t="s">
        <v>117</v>
      </c>
      <c r="E136" s="54"/>
      <c r="F136" s="335"/>
      <c r="G136" s="54">
        <f t="shared" si="5"/>
        <v>0</v>
      </c>
      <c r="H136" s="331"/>
    </row>
    <row r="137" spans="1:8" ht="37.5" customHeight="1" thickBot="1" x14ac:dyDescent="0.3">
      <c r="A137" s="336" t="s">
        <v>118</v>
      </c>
      <c r="B137" s="337" t="s">
        <v>82</v>
      </c>
      <c r="C137" s="337" t="s">
        <v>202</v>
      </c>
      <c r="D137" s="101" t="s">
        <v>119</v>
      </c>
      <c r="E137" s="111"/>
      <c r="F137" s="338"/>
      <c r="G137" s="111">
        <f t="shared" si="5"/>
        <v>0</v>
      </c>
      <c r="H137" s="331"/>
    </row>
    <row r="138" spans="1:8" ht="37.5" customHeight="1" thickBot="1" x14ac:dyDescent="0.3">
      <c r="A138" s="1" t="s">
        <v>120</v>
      </c>
      <c r="B138" s="1"/>
      <c r="C138" s="1"/>
      <c r="D138" s="1"/>
      <c r="E138" s="1"/>
      <c r="F138" s="1"/>
      <c r="G138" s="1"/>
      <c r="H138" s="1"/>
    </row>
    <row r="139" spans="1:8" ht="37.5" customHeight="1" x14ac:dyDescent="0.25">
      <c r="A139" s="339">
        <v>4</v>
      </c>
      <c r="B139" s="340" t="s">
        <v>82</v>
      </c>
      <c r="C139" s="54"/>
      <c r="D139" s="54"/>
      <c r="E139" s="341">
        <f>E92+E135+E136+E137</f>
        <v>0</v>
      </c>
      <c r="F139" s="342"/>
      <c r="G139" s="343">
        <v>12</v>
      </c>
      <c r="H139" s="343"/>
    </row>
    <row r="140" spans="1:8" ht="37.5" customHeight="1" x14ac:dyDescent="0.25">
      <c r="A140" s="344">
        <v>9</v>
      </c>
      <c r="B140" s="345" t="s">
        <v>58</v>
      </c>
      <c r="C140" s="54"/>
      <c r="D140" s="54"/>
      <c r="E140" s="346">
        <f>E4+E5+E8+E9+E10+E21+E27+E28+E29+E49+E50+E51+E52+E53+E54+E44+E68+E69+E70+E78+E79+E80+E81+E126+E127+E120+E121+E62+E63+E64</f>
        <v>445</v>
      </c>
      <c r="F140" s="347">
        <f>F4+F5+F8+F9+F10+F21+F27+F28+F29+F49+F50+F51+F52+F53+F54+F44+F68+F69+F70+F78+F79+F80+F81+F126+F127+F120+F121+F62+F63+F64</f>
        <v>307</v>
      </c>
      <c r="G140" s="348">
        <f>E140+F140</f>
        <v>752</v>
      </c>
      <c r="H140" s="348"/>
    </row>
    <row r="141" spans="1:8" ht="37.5" customHeight="1" x14ac:dyDescent="0.25">
      <c r="A141" s="344">
        <v>14</v>
      </c>
      <c r="B141" s="349" t="s">
        <v>121</v>
      </c>
      <c r="C141" s="54"/>
      <c r="D141" s="54"/>
      <c r="E141" s="350">
        <f>E6+E11+E12+E13+E14+E15+E16+E17+E22+E23+E25+E31+E32+E33+E34+E36+E55+E56+E57+E58+E45+E71+E83+E84+E93+E128+E129+E130+E131+E132+E107+E108+E109+E110+E111+E112+E113+E114+E115+E95+E122+E123</f>
        <v>1433</v>
      </c>
      <c r="F141" s="351">
        <f>F6+F11+F12+F13+F14+F15+F16+F17+F22+F23+F25+F31+F32+F33+F34+F36+F55+F56+F57+F58+F45+F71+F83+F84+F93+F128+F129+F130+F131+F132+F107+F108+F109+F110+F111+F112+F113+F114+F115+F95+F122+F123</f>
        <v>1185</v>
      </c>
      <c r="G141" s="352">
        <f>E141+F141</f>
        <v>2618</v>
      </c>
      <c r="H141" s="352"/>
    </row>
    <row r="142" spans="1:8" ht="37.5" customHeight="1" thickBot="1" x14ac:dyDescent="0.3">
      <c r="A142" s="353">
        <v>13</v>
      </c>
      <c r="B142" s="354" t="s">
        <v>22</v>
      </c>
      <c r="C142" s="54"/>
      <c r="D142" s="54"/>
      <c r="E142" s="355">
        <f>E18+E19+E24+E26+E37+E39+E40+E60+E61+E46+E76+E85+E86+E87+E88+E94+E133+E134</f>
        <v>535</v>
      </c>
      <c r="F142" s="356">
        <f>F18+F19+F24+F26+F37+F39+F40+F60+F61+F46+F76+F85+F86+F87+F88+F94+F133+F134</f>
        <v>551</v>
      </c>
      <c r="G142" s="357">
        <f>E142+F142</f>
        <v>1086</v>
      </c>
      <c r="H142" s="357"/>
    </row>
    <row r="143" spans="1:8" ht="37.5" customHeight="1" x14ac:dyDescent="0.25">
      <c r="A143" s="358" t="s">
        <v>3</v>
      </c>
      <c r="B143" s="178" t="s">
        <v>4</v>
      </c>
      <c r="C143" s="178" t="s">
        <v>5</v>
      </c>
      <c r="D143" s="359" t="s">
        <v>122</v>
      </c>
      <c r="E143" s="360">
        <f>E139+E140+E141+E142</f>
        <v>2413</v>
      </c>
      <c r="F143" s="360">
        <f>F139+F140+F141+F142</f>
        <v>2043</v>
      </c>
      <c r="G143" s="361">
        <f>E143+F143</f>
        <v>4456</v>
      </c>
      <c r="H143" s="361"/>
    </row>
    <row r="144" spans="1:8" ht="37.5" customHeight="1" x14ac:dyDescent="0.25">
      <c r="A144" s="362"/>
      <c r="B144" s="362"/>
      <c r="C144" s="362"/>
      <c r="D144" s="362"/>
      <c r="E144" s="363">
        <v>4826</v>
      </c>
      <c r="F144" s="363">
        <v>4086</v>
      </c>
      <c r="G144" s="364">
        <v>8924</v>
      </c>
      <c r="H144" s="365"/>
    </row>
    <row r="145" spans="5:8" ht="37.5" customHeight="1" x14ac:dyDescent="0.25">
      <c r="E145" s="366" t="s">
        <v>7</v>
      </c>
      <c r="F145" s="366"/>
      <c r="G145" s="367" t="s">
        <v>47</v>
      </c>
      <c r="H145" s="367"/>
    </row>
  </sheetData>
  <mergeCells count="123">
    <mergeCell ref="B11:B17"/>
    <mergeCell ref="C11:C17"/>
    <mergeCell ref="H11:H17"/>
    <mergeCell ref="D21:D24"/>
    <mergeCell ref="A1:H1"/>
    <mergeCell ref="C31:C36"/>
    <mergeCell ref="H31:H36"/>
    <mergeCell ref="D44:D46"/>
    <mergeCell ref="C37:C38"/>
    <mergeCell ref="B59:B61"/>
    <mergeCell ref="H59:H61"/>
    <mergeCell ref="A2:B2"/>
    <mergeCell ref="E3:F3"/>
    <mergeCell ref="G3:H3"/>
    <mergeCell ref="B4:B5"/>
    <mergeCell ref="C4:C5"/>
    <mergeCell ref="H4:H5"/>
    <mergeCell ref="A21:A24"/>
    <mergeCell ref="B22:B23"/>
    <mergeCell ref="H22:H23"/>
    <mergeCell ref="B18:B20"/>
    <mergeCell ref="A8:A20"/>
    <mergeCell ref="C18:C20"/>
    <mergeCell ref="H18:H20"/>
    <mergeCell ref="B8:B10"/>
    <mergeCell ref="C8:C10"/>
    <mergeCell ref="H8:H10"/>
    <mergeCell ref="A25:A26"/>
    <mergeCell ref="D25:D26"/>
    <mergeCell ref="A27:A40"/>
    <mergeCell ref="C27:C29"/>
    <mergeCell ref="B31:B36"/>
    <mergeCell ref="B37:B41"/>
    <mergeCell ref="H37:H41"/>
    <mergeCell ref="H71:H75"/>
    <mergeCell ref="B62:B64"/>
    <mergeCell ref="C62:C63"/>
    <mergeCell ref="H62:H64"/>
    <mergeCell ref="B65:B67"/>
    <mergeCell ref="A62:A67"/>
    <mergeCell ref="D65:D67"/>
    <mergeCell ref="H65:H67"/>
    <mergeCell ref="A49:A61"/>
    <mergeCell ref="B49:B54"/>
    <mergeCell ref="C49:C54"/>
    <mergeCell ref="H49:H54"/>
    <mergeCell ref="B55:B58"/>
    <mergeCell ref="C55:C56"/>
    <mergeCell ref="H55:H58"/>
    <mergeCell ref="B27:B30"/>
    <mergeCell ref="H27:H30"/>
    <mergeCell ref="G142:H142"/>
    <mergeCell ref="G143:H143"/>
    <mergeCell ref="G144:H144"/>
    <mergeCell ref="E145:F145"/>
    <mergeCell ref="G145:H145"/>
    <mergeCell ref="A44:A47"/>
    <mergeCell ref="B71:B75"/>
    <mergeCell ref="H133:H134"/>
    <mergeCell ref="H135:H137"/>
    <mergeCell ref="A138:H138"/>
    <mergeCell ref="G139:H139"/>
    <mergeCell ref="G140:H140"/>
    <mergeCell ref="G141:H141"/>
    <mergeCell ref="A126:A134"/>
    <mergeCell ref="B126:B127"/>
    <mergeCell ref="C126:C127"/>
    <mergeCell ref="H126:H127"/>
    <mergeCell ref="C128:C129"/>
    <mergeCell ref="C130:C132"/>
    <mergeCell ref="B133:B134"/>
    <mergeCell ref="C133:C134"/>
    <mergeCell ref="C78:C80"/>
    <mergeCell ref="B83:B84"/>
    <mergeCell ref="C83:C84"/>
    <mergeCell ref="B124:B125"/>
    <mergeCell ref="A120:A125"/>
    <mergeCell ref="H124:H125"/>
    <mergeCell ref="B128:B132"/>
    <mergeCell ref="H128:H132"/>
    <mergeCell ref="A4:A7"/>
    <mergeCell ref="C71:C73"/>
    <mergeCell ref="B116:B119"/>
    <mergeCell ref="A107:A119"/>
    <mergeCell ref="H116:H119"/>
    <mergeCell ref="B78:B82"/>
    <mergeCell ref="B122:B123"/>
    <mergeCell ref="H122:H123"/>
    <mergeCell ref="E106:F106"/>
    <mergeCell ref="G106:H106"/>
    <mergeCell ref="B107:B115"/>
    <mergeCell ref="C107:C111"/>
    <mergeCell ref="H107:H115"/>
    <mergeCell ref="C112:C114"/>
    <mergeCell ref="D117:D118"/>
    <mergeCell ref="A92:A94"/>
    <mergeCell ref="A78:A91"/>
    <mergeCell ref="B90:B91"/>
    <mergeCell ref="H90:H91"/>
    <mergeCell ref="A95:A104"/>
    <mergeCell ref="B97:B104"/>
    <mergeCell ref="C103:C104"/>
    <mergeCell ref="A42:A43"/>
    <mergeCell ref="B42:B43"/>
    <mergeCell ref="H42:H43"/>
    <mergeCell ref="B120:B121"/>
    <mergeCell ref="C120:C121"/>
    <mergeCell ref="H120:H121"/>
    <mergeCell ref="H83:H84"/>
    <mergeCell ref="C86:C87"/>
    <mergeCell ref="B95:B96"/>
    <mergeCell ref="H95:H96"/>
    <mergeCell ref="D95:D103"/>
    <mergeCell ref="C81:C82"/>
    <mergeCell ref="H78:H82"/>
    <mergeCell ref="H97:H104"/>
    <mergeCell ref="B85:B89"/>
    <mergeCell ref="H85:H89"/>
    <mergeCell ref="A68:A76"/>
    <mergeCell ref="B68:B70"/>
    <mergeCell ref="C68:C70"/>
    <mergeCell ref="H68:H70"/>
    <mergeCell ref="C74:C75"/>
  </mergeCells>
  <printOptions horizontalCentered="1" verticalCentered="1"/>
  <pageMargins left="0.51181102362204722" right="0.51181102362204722" top="0.35433070866141736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2023-04-12T07:06:49Z</dcterms:modified>
</cp:coreProperties>
</file>